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IA1\Desktop\EDOS FIN ENERO\"/>
    </mc:Choice>
  </mc:AlternateContent>
  <bookViews>
    <workbookView xWindow="0" yWindow="0" windowWidth="20490" windowHeight="775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1" i="1" l="1"/>
  <c r="A341" i="1"/>
  <c r="D333" i="1"/>
  <c r="A333" i="1"/>
  <c r="D322" i="1"/>
  <c r="B322" i="1"/>
  <c r="A322" i="1"/>
  <c r="F321" i="1"/>
  <c r="F319" i="1"/>
  <c r="F317" i="1"/>
  <c r="F322" i="1" s="1"/>
  <c r="F312" i="1"/>
  <c r="E225" i="1"/>
  <c r="D206" i="1"/>
  <c r="E219" i="1" s="1"/>
  <c r="E220" i="1" s="1"/>
  <c r="C206" i="1"/>
  <c r="B206" i="1"/>
  <c r="E223" i="1" s="1"/>
  <c r="E224" i="1" s="1"/>
  <c r="E205" i="1"/>
  <c r="F205" i="1" s="1"/>
  <c r="E204" i="1"/>
  <c r="F204" i="1" s="1"/>
  <c r="E203" i="1"/>
  <c r="F203" i="1" s="1"/>
  <c r="E202" i="1"/>
  <c r="F202" i="1" s="1"/>
  <c r="E201" i="1"/>
  <c r="F201" i="1" s="1"/>
  <c r="E200" i="1"/>
  <c r="F200" i="1" s="1"/>
  <c r="E199" i="1"/>
  <c r="F199" i="1" s="1"/>
  <c r="E198" i="1"/>
  <c r="F198" i="1" s="1"/>
  <c r="D191" i="1"/>
  <c r="E226" i="1" s="1"/>
  <c r="C191" i="1"/>
  <c r="B191" i="1"/>
  <c r="F190" i="1"/>
  <c r="E190" i="1"/>
  <c r="F189" i="1"/>
  <c r="E189" i="1"/>
  <c r="F188" i="1"/>
  <c r="E188" i="1"/>
  <c r="F187" i="1"/>
  <c r="E187" i="1"/>
  <c r="F186" i="1"/>
  <c r="E186" i="1"/>
  <c r="F185" i="1"/>
  <c r="E185" i="1"/>
  <c r="F184" i="1"/>
  <c r="E184" i="1"/>
  <c r="F183" i="1"/>
  <c r="E183" i="1"/>
  <c r="F182" i="1"/>
  <c r="E182" i="1"/>
  <c r="F181" i="1"/>
  <c r="E181" i="1"/>
  <c r="E191" i="1" s="1"/>
  <c r="E172" i="1"/>
  <c r="D172" i="1"/>
  <c r="E160" i="1"/>
  <c r="E143" i="1"/>
  <c r="F114" i="1"/>
  <c r="F109" i="1"/>
  <c r="F107" i="1" s="1"/>
  <c r="E87" i="1"/>
  <c r="F74" i="1"/>
  <c r="F59" i="1"/>
  <c r="F52" i="1"/>
  <c r="F40" i="1"/>
  <c r="F33" i="1"/>
  <c r="E25" i="1"/>
  <c r="F23" i="1"/>
  <c r="F19" i="1"/>
  <c r="F17" i="1"/>
  <c r="E228" i="1" l="1"/>
  <c r="E227" i="1"/>
  <c r="E206" i="1"/>
  <c r="E216" i="1"/>
  <c r="E217" i="1" s="1"/>
</calcChain>
</file>

<file path=xl/sharedStrings.xml><?xml version="1.0" encoding="utf-8"?>
<sst xmlns="http://schemas.openxmlformats.org/spreadsheetml/2006/main" count="241" uniqueCount="221">
  <si>
    <t>H. Ayuntamiento de Altotonga, Veracruz</t>
  </si>
  <si>
    <t>NOTAS A LOS ESTADOS FINANCIEROS DEL MES DE ENERO DE 2018</t>
  </si>
  <si>
    <t>Notas de desglose</t>
  </si>
  <si>
    <t>Información contable</t>
  </si>
  <si>
    <t>1) Notas al Estado de Situación Financiera.</t>
  </si>
  <si>
    <t>Activo</t>
  </si>
  <si>
    <t>Activo Circulante</t>
  </si>
  <si>
    <t>Rubro: Efectivo y Equivalentes: ……………………………………………………………………………………………..$</t>
  </si>
  <si>
    <t>a) Efectivo: ……………………………...……………………………………………………………………………………………..$</t>
  </si>
  <si>
    <t>El saldo en la cuenta de efectivo se integra por:</t>
  </si>
  <si>
    <t>* Caja general ………………………………………...…….$</t>
  </si>
  <si>
    <t>b) Bancos: ..……………………………...……………………………………………………………………………………………..$</t>
  </si>
  <si>
    <t>El saldo en la cuenta de bancos se integra de la siguiente manera:</t>
  </si>
  <si>
    <t>Cuenta</t>
  </si>
  <si>
    <t>FONDO</t>
  </si>
  <si>
    <t>Institución</t>
  </si>
  <si>
    <t>CONADE 21480</t>
  </si>
  <si>
    <t>CONADE</t>
  </si>
  <si>
    <t>BANAMEX</t>
  </si>
  <si>
    <t>0111334352</t>
  </si>
  <si>
    <t>PARTICIPACION</t>
  </si>
  <si>
    <t>BBVA BANCOMER SA</t>
  </si>
  <si>
    <t>0111334441</t>
  </si>
  <si>
    <t>FISCALES</t>
  </si>
  <si>
    <t>0111436562</t>
  </si>
  <si>
    <t>NOMINA</t>
  </si>
  <si>
    <t>Rubro: Derechos de recibir Efectivo o Equivalentes ……………………………………………..…………….…..$</t>
  </si>
  <si>
    <t>a) Cuentas por cobrar a corto plazo: ……………………………...…………………………….…………………………..$</t>
  </si>
  <si>
    <t>b) Deudores diversos por cobrar a corto plazo: .………………………………………………………………………..$</t>
  </si>
  <si>
    <t>e) Otros derechos a recibir en efectivo o equivalentes (Subsidio al empleo): ……………………………..$</t>
  </si>
  <si>
    <t>Dentro de las cuentas por cobrar a corto plazo, se encuentra un importe por $  15,168,632.63 el cual corresponde a las Aportaciones correspondientes al FISMDF 2016 pendientes de recibir, de ese ejercicio.</t>
  </si>
  <si>
    <t>Rubro: Derechos de recibir Bienes o Servicios: ………………………………………………………….……….…..$</t>
  </si>
  <si>
    <t>a) Anticipo a proveedores por adquisición de bienes: ……..…….…………………….…………………………..$</t>
  </si>
  <si>
    <t>b) Anticipo a contratistas por obras públicas: ………..……...……………………………..….……………………..$</t>
  </si>
  <si>
    <t>c) Otros derechos a recibir bienes o servicios: ………….…...…………………………….…………………………..$</t>
  </si>
  <si>
    <t>Activo No Circulante</t>
  </si>
  <si>
    <t>Fideicomisos, Mandatos y Contratos Analogos de Municipios………………………………………………..$</t>
  </si>
  <si>
    <t>Otros Derechos a Recibir Efectivo o Equivalente a Largo Plazo: ……………………………………………..$</t>
  </si>
  <si>
    <t>En lo que respecta al importe por fideicomiso, mandatos y contratos analogos, este es el importe retenido en la participacion federal del presente mes, hasta tener el corte semestral emitido por sefiplan y se conozcan, el monto de interes y capital de esta retencion la reclasificaremos a sus cuentas respectivas de amortizacion de deuda o intereses segun corresponda</t>
  </si>
  <si>
    <t>Rubro: Bienes Inmuebles, Infraestructura y Construcciones en proceso: ………………………………..$</t>
  </si>
  <si>
    <t>a) Terrenos: ……………………………...……………………………………………………………………………………………..$</t>
  </si>
  <si>
    <t>b) Edificios no Habitacionales: ……………………………...….……….……………………………………………………..$</t>
  </si>
  <si>
    <t>c) Construcciones en proceso: ……………………………...….……….……………………………………………………..$</t>
  </si>
  <si>
    <t>Rubro: Bienes Muebles: …………………………………………………………………………..……………………………..$</t>
  </si>
  <si>
    <t>a) Mobiliario y equipo de administración: ………...……………………………………………………………………..$</t>
  </si>
  <si>
    <t>b) Mobiliario y equipo educacional y recreativo: ………...………….………………………………………………..$</t>
  </si>
  <si>
    <t>c) Vehículos y equipo de transporte: ………………...……………………………………………………………………..$</t>
  </si>
  <si>
    <t>d) Equipo de defensa y seguridad: …………………....……………………………………………………………………..$</t>
  </si>
  <si>
    <t>e) Maquinaria, otros equipos y herramientas: ………..………………………………………………………………..$</t>
  </si>
  <si>
    <t>f) Colecciones, Obras de arte y objetos valiosos: .…..………………………………………………………………..$</t>
  </si>
  <si>
    <t>El saldo de bienes muebles sera depurado en el transcurso del ejercicio, debido a que no se encuentra conciliado con el inventario fisico.</t>
  </si>
  <si>
    <t>Pasivo</t>
  </si>
  <si>
    <t>Pasivo Circulante</t>
  </si>
  <si>
    <t>Rubro: Cuentas por pagar a corto plazo: …………………………………………………..……………………………..$</t>
  </si>
  <si>
    <t>a) Servicios personales por pagar: ………...……………………...……….………………………………………………..$</t>
  </si>
  <si>
    <t>b) Proveedores por pagar a corto plazo: ………...……..……………………………….………………………………..$</t>
  </si>
  <si>
    <t>c) Contratistas por obras públicas: ……………….………………………………………………..………………………..$</t>
  </si>
  <si>
    <t>d) Transferencias otorgadas por pagar: ………….….…………………………………………..………………………..$</t>
  </si>
  <si>
    <t>e) Intereses, comisiones y otros gastos: …...……….…………………………………………..………………………..$</t>
  </si>
  <si>
    <t>f) Retenciones y contribuciones por pagar: .……….…………………………………………..………………………..$</t>
  </si>
  <si>
    <t>De este saldo se vienen arrastrando saldos de ejercicios anteriores que no fueron enterados a la federación, correspondientes a lo siguiente:</t>
  </si>
  <si>
    <t>La cuenta de retenciones y contribuciones por pagar se integran de la siguiente manera:</t>
  </si>
  <si>
    <t>* Retenciones y contrib. federales: .……..……...…$</t>
  </si>
  <si>
    <t>* Retenciones y contrib. estatales: .……..……...…$</t>
  </si>
  <si>
    <t>* Otras retenciones y contribuciones: ……..…....$</t>
  </si>
  <si>
    <t>Total</t>
  </si>
  <si>
    <t>g) Otras cuentas por pagar: ……………………………..….………………………………………..………………………..$</t>
  </si>
  <si>
    <t>h) Otras cuentas por pagar: ……………………………..….………………………………………..………………………..$</t>
  </si>
  <si>
    <t>Rubro: Porción a corto plazo de la deuda: …..……….………………………………..……………………………..$</t>
  </si>
  <si>
    <t>Pasivo No Circulante</t>
  </si>
  <si>
    <t>Rubro: Documentos por pagar a largo plazo: ...…………………………………………………..…………………..$</t>
  </si>
  <si>
    <t>Este saldo corresponde a deuda publica de ejercicios anteriores los cuales no fueron cancelados en su momento, se realizara la depuracion de saldos correspondiente el proximo mes.</t>
  </si>
  <si>
    <t>Rubro: Deuda pública a largo plazo: ...…………………………………………………..……………………………..$</t>
  </si>
  <si>
    <t>Este rubro se integra de la siguiente manera:</t>
  </si>
  <si>
    <t>Titulos y valores de la deuda publica interna extraordinaria (Bursatilizacion) por importe de $ 4,498,581.01, no se tiene la certeza de que el saldo sea real, se esta en espera del corte semestral emitido por SEFIPLAN para efectuar el ajuste correspondiente y de la deuda publica interna por pagar a largo plazo extraordinaria con BANOBRAS por importe de $ 13,126,461.05</t>
  </si>
  <si>
    <t>Patrimonio</t>
  </si>
  <si>
    <t>Hacienda pública/patrimonio</t>
  </si>
  <si>
    <t>Rubro: Patrimonio contribuido: …………..………...………………………………………..……………………………..$</t>
  </si>
  <si>
    <t>a) Actualización de la hacienda: ……….…...……………………...……….………………………………………………..$</t>
  </si>
  <si>
    <t>Rubro: Patrimonio generado: ………………………...………………………………………..……………………………..$</t>
  </si>
  <si>
    <t>a) Ahorro: ……………………………...………………..…...……………………...……….………………………………………………..$</t>
  </si>
  <si>
    <t>b) Resultado de Ejercicios Anteriores: ……………...…………...……….………………………………………………..$</t>
  </si>
  <si>
    <t>2) Notas al Estado de Variaciones al Patrimonio.</t>
  </si>
  <si>
    <t>Sin comentarios.</t>
  </si>
  <si>
    <t>3) Notas al Estado de Actividades.</t>
  </si>
  <si>
    <t>Ingresos de Gestión</t>
  </si>
  <si>
    <t>Mediante  Ley  número 397 de  Ingresos  del  Municipio  de  Altotonga,  del  Estado  de  Veracruz  de  Ignacio  de  la  Llave correspondiente al ejercicio Fiscal 2018, publicada en la gaceta oficial del estado de fecha 29 de diciembre de 2017, en donde  se asignan ingresos que se destinarán para cubrir el gasto corriente y la inversion pública con el importe de $ 160,297,877.85. En el mes de Enero del presente ejercicio mediante gaceta oficial Num. Ext 044 se modifican las aportaciones correspondientes al Ramo 033 FISMDF se reduce por importe de $  5,444,149.00 y FORTAMUNDF un incremento por importe de $ 286,761.00</t>
  </si>
  <si>
    <t>Los ingresos del Municipio de Altotonga, Ver; para el Ejercicio 2018 se integran de la siguiente manera:</t>
  </si>
  <si>
    <t>Partida</t>
  </si>
  <si>
    <t>Monto</t>
  </si>
  <si>
    <t>Impuestos</t>
  </si>
  <si>
    <t>Contribuciones de mejoras</t>
  </si>
  <si>
    <t>Derechos</t>
  </si>
  <si>
    <t>Productos</t>
  </si>
  <si>
    <t>Aprovechamientos</t>
  </si>
  <si>
    <t>Ingresos por venta de bienes y servicios</t>
  </si>
  <si>
    <t>Participaciones y aportaciones federales</t>
  </si>
  <si>
    <t>Transferencias, asignac, subsidios y otras ayudas</t>
  </si>
  <si>
    <t>Total de ingresos:</t>
  </si>
  <si>
    <t>Gastos y Otras Pérdidas</t>
  </si>
  <si>
    <r>
      <t xml:space="preserve">Los gastos realizados por el Municipio de Altotonga, Ver; en el mes de </t>
    </r>
    <r>
      <rPr>
        <b/>
        <sz val="10"/>
        <color rgb="FFFF0000"/>
        <rFont val="Calibri"/>
        <family val="2"/>
        <scheme val="minor"/>
      </rPr>
      <t>Enero</t>
    </r>
    <r>
      <rPr>
        <sz val="10"/>
        <color theme="1"/>
        <rFont val="Calibri"/>
        <family val="2"/>
        <scheme val="minor"/>
      </rPr>
      <t>, se presentan a continuación:</t>
    </r>
  </si>
  <si>
    <t>Concepto</t>
  </si>
  <si>
    <t>Importe</t>
  </si>
  <si>
    <t>Servicios personales</t>
  </si>
  <si>
    <t>Materiales y suministros</t>
  </si>
  <si>
    <t>Servicios generales</t>
  </si>
  <si>
    <t>Transferencias, asignaciones, subsidios y otras</t>
  </si>
  <si>
    <t>Bienes muebles, inmuebles e intangibles</t>
  </si>
  <si>
    <t>Inversión pública</t>
  </si>
  <si>
    <t>Inversiones financieras y otras provisiones</t>
  </si>
  <si>
    <t>Participaciones y aportaciones</t>
  </si>
  <si>
    <t>Deuda pública</t>
  </si>
  <si>
    <t>Total de egresos:</t>
  </si>
  <si>
    <t>4) Notas al Estado de Flujos de Efectivo.</t>
  </si>
  <si>
    <t>Efectivo y equivalentes</t>
  </si>
  <si>
    <t>El análisis de los saldos inicial y final que figuran en la última parte del Estado de Flujo de Efectivo en la cuenta de efectivo y equivalentes es como sigue:</t>
  </si>
  <si>
    <t>Rubro</t>
  </si>
  <si>
    <t>Inicial</t>
  </si>
  <si>
    <t>Final</t>
  </si>
  <si>
    <t>Efectivo</t>
  </si>
  <si>
    <t>Bancos/Tesorería</t>
  </si>
  <si>
    <t>Suma:</t>
  </si>
  <si>
    <t>INFORMACION PRESUPUESTAL</t>
  </si>
  <si>
    <t>1) Estado del Ejercicio del Presupuesto</t>
  </si>
  <si>
    <t>Comparativo del Presupuesto de Egresos Aprobado con el Presupuesto de Egresos Devengado:</t>
  </si>
  <si>
    <t>Rubro de Gasto</t>
  </si>
  <si>
    <t>Presupuesto     Aprobado</t>
  </si>
  <si>
    <t>Presupuesto     Modificado</t>
  </si>
  <si>
    <t>Presupuesto Devengado</t>
  </si>
  <si>
    <t>Variación en pesos</t>
  </si>
  <si>
    <t>% de Variación</t>
  </si>
  <si>
    <t>Materiales y sumin.</t>
  </si>
  <si>
    <t>Transf,asign,subs.y otras</t>
  </si>
  <si>
    <t>Bienes muebles, inm.e intangibles</t>
  </si>
  <si>
    <t>Inversión públ.no ejec.</t>
  </si>
  <si>
    <t>Inversiones financ.y otras provisiones</t>
  </si>
  <si>
    <t>Participaciones y aportac.</t>
  </si>
  <si>
    <t>2) Estado Analítico de Ingresos Presupuestales</t>
  </si>
  <si>
    <t>Comparativo de Ingresos Estimados con Ingresos Recaudados:</t>
  </si>
  <si>
    <t>Rubro de Ingresos</t>
  </si>
  <si>
    <t>Ley de Ingresos Estimada</t>
  </si>
  <si>
    <t>Ley de Ingresos modificado</t>
  </si>
  <si>
    <t>Ingresos         Recaudados</t>
  </si>
  <si>
    <t>Contribuc.de mejoras</t>
  </si>
  <si>
    <t>Ingr.por venta de bienes y servicios</t>
  </si>
  <si>
    <t>Partic.y aportac.federales</t>
  </si>
  <si>
    <t>Trans. Asignac.subs.</t>
  </si>
  <si>
    <t>I. NOTAS DE MEMORIA (CUENTAS DE ORDEN)</t>
  </si>
  <si>
    <t>1) Cuentas Presupuestarias</t>
  </si>
  <si>
    <t>Ingresos:</t>
  </si>
  <si>
    <t>Ley de Ingresos por Ejecutar</t>
  </si>
  <si>
    <t>Modificaciones a la Ley de Ingresos Estimada</t>
  </si>
  <si>
    <t>Ley de Ingresos Devengada</t>
  </si>
  <si>
    <t>Ley de Ingresos Recaudada</t>
  </si>
  <si>
    <t>Egresos:</t>
  </si>
  <si>
    <t>Presupuesto de Egresos Aprobado</t>
  </si>
  <si>
    <t>Presupuesto de Egresos por Ejercer</t>
  </si>
  <si>
    <t>Modificaciones al Presup. de Egresos Aprobado</t>
  </si>
  <si>
    <t>Presupuesto de Egresos Comprometido</t>
  </si>
  <si>
    <t>Presupuesto de Egresos Devengado</t>
  </si>
  <si>
    <t>Presupuesto de Egresos Ejercido</t>
  </si>
  <si>
    <t>Presupuesto de Egresos Pagado</t>
  </si>
  <si>
    <t>NOTAS DE GESTION ADMINISTRATIVA</t>
  </si>
  <si>
    <t>1) Introducción</t>
  </si>
  <si>
    <r>
      <t xml:space="preserve">La información de los Estados Financieros del mes de </t>
    </r>
    <r>
      <rPr>
        <sz val="10"/>
        <color rgb="FFFF0000"/>
        <rFont val="Calibri"/>
        <family val="2"/>
        <scheme val="minor"/>
      </rPr>
      <t xml:space="preserve">Enero </t>
    </r>
    <r>
      <rPr>
        <sz val="10"/>
        <color theme="1"/>
        <rFont val="Calibri"/>
        <family val="2"/>
        <scheme val="minor"/>
      </rPr>
      <t>del Municipio de Altotonga, Veracruz; tienen como objetivo proveer información confiable, relevante, comprensible y comparable, expresada en términos monetarios, respecto del ejercicio presupuestario, la situación financiera, el ahorro o desahorro generado en la gestión, el flujo del efectivo y las variaciones en el patrimonio del Ente.</t>
    </r>
  </si>
  <si>
    <t>Además muestran de manera confiable la forma en que fueron utilizados los recursos del Municipio.</t>
  </si>
  <si>
    <t>Las Notas a los Estados Financieros tienen el objetivo de revelar el contexto y los aspectos económicos-financieros más relevantes que influyeron en las decisiones del periodo y que fueron consideradas para la elaboración de los Estados Financieros.</t>
  </si>
  <si>
    <t>2) Panorama económico y financiero</t>
  </si>
  <si>
    <t>El presupuesto de Egresos del Municipio de Altotonga, Veracruz, es aprobado por el Honorable Congreso del Estado Libre y Soberano del Estado de Veracruz con fundamento en los artículos 26, Fracción I inciso b, 33, Fracción I, 38 y 71 Fracción V, de la  Constitución  Política del Estado; 107 de la Ley Orgánica del Municipio Libre; 6 Fracción I inciso b, 18, Fracción I y 47 de la  Ley  Orgánica del  Poder  Legislativo; 75 y 76 del Reglamento para el Gobierno Interior del Poder Legislativo.</t>
  </si>
  <si>
    <t>3) Autorización e historia</t>
  </si>
  <si>
    <t>De origen náhuatl de lo vocablos Atl que significa agua, Totonqui que significa cosa caliente y Ca que significa en, por lo que se podría interpretar en aguas calientes.13​ Aparentemente por las aguas del río que atraviesa el territorio municipal, que son ligeramente más calientes que las de río circunvecinos</t>
  </si>
  <si>
    <t>Enmarcado con el nombre del municipio, tiene al centro una olla de barro, con fuego debajo de ella, simulando agua hirviendo dentro de ella, encima de esta cuatro montañas se aprecian sobre un fondo azul, simulando el terreno escarpado de la región, debajo del fuego de la olla se observa el topónimo en náhuatl, atl totonqui, bajo este lema en el marco se pueden observar dos mazorcas de maíz a cada ladoe río circunvecinos</t>
  </si>
  <si>
    <t>El territorio municipal se encuentra ubicado entre los paralelos 19° 38’ y 19° 54’ de latitud norte y los meridianos 96° 57’ y 97° 17’ de longitud oeste; altitud entre 500 y 2500 m marco se pueden observar dos mazorcas de maíz a cada ladoe río circunvecinos</t>
  </si>
  <si>
    <t>Limita al norte con los Atzalan y Tenochtitlán, al este con Tenochtitlán, Tlacolulan y Tatatila, al sur con Tatatila, Las Minas, Villa Aldama, Perote y Jalacingo, al oeste con Jalacingo y Atzalan</t>
  </si>
  <si>
    <t>Ubicado en el eje neovolcánico la zona montañosa de la sierra de Chiconquiaco con topografía accidentada,13​14​ con rocas ígneas extrusivas del cuaternario, neógeno, jurásico y cretácico, en lomerío de aluvión antiguo con llanuras; sobre áreas originalmente ocupadas por suelo denominado andosol, luvisol y arenosol</t>
  </si>
  <si>
    <t>Ubicado en la cuenca del río Nautla se encuentra irrigado por ríos perennes como el Alseseca, el Bobos, el Cascajal, el San Pedro y algunos intermitentes como el Cabras, el Chichicapa, el de la Barranca, el Frío, el Ixtoteno, río Las Truchas, el Pancho Poza, el Poza Verde, el Teenocoapa, el Tenechates y Tezcapala.</t>
  </si>
  <si>
    <t>Coexisten en territorio municipal varios tipos de clima el semicálido húmedo con lluvias todo el año en más de la mitad del territorio, templado húmedo con lluvias todo el año en casi una cuarta parte, y el templado húmedo con abundantes lluvias en verano en menor medida, templado subhúmedo con lluvias en verano de mayor humedad y templado subhúmedo con lluvias en verano, de humedad media en pequeñísima proporción.3​16​ Cuenta con una temperatura anual media entre los 12 y los 24 °C con una precipitación del orden de los 500 a 2 100 mm</t>
  </si>
  <si>
    <t>De acuerdo a los resultados del Censo de Población y Vivienda de 2010 realizado por el Instituto Nacional de Estadística y Geografía, la población total de Altotonga es de 60 396 habitantes de los cuales 29 014 son hombres y 31 382 son mujeres</t>
  </si>
  <si>
    <t>El gobierno del municipio está a cargo de su Ayuntamiento, que es electo mediante voto universal, directo y secreto para un periodo de cuatro años que no son renovables para el periodo inmediato posterior pero sí de forma no continua​ Está integrado por el Presidente Municipal, un Síndico único y cinco regidores, dos electos por mayoría relativa y tres por representación proporcional.20​13​ Todos entran a ejercer su cargo el día 1 de enero del año siguiente a su elección</t>
  </si>
  <si>
    <t>Para su régimen interior, el municipio además de tener una cabecera y manzanas, se divide en rancherías y congregaciones, teniendo estas últimas como titulares a los subagentes y agentes municipales, que son electos mediante auscultación, consulta ciudadana o voto secreto en procesos organizados por el Ayuntamiento.</t>
  </si>
  <si>
    <t>Cada una de las localidades celebra su fiesta patronal. La principal es el 22 de julio, día en que la cabecera municipal festeja a Santa María Magdalena.13​ A lo largo del año se festejan las siguientes: 20 de enero, San Sebastián en la Ventana; 30 de enero, San Juan Bosco en Malacatepec; 19 de marzo, San José en Ayahualulco, Loma de Buenos Aires y Teacalco; 3 de mayo, la Santa Cruz, en Cocaltzingo y Barrio de Tlatelpa; 15 de mayo, San Isidro Labrador en La Mesa de Buenavista y Xalapasquillo; 13 de junio, San Antonio en Acolco y en La Manzanita; 1 de octubre, Santa Teresita del Niño Jesús en Benito Juárez; 4 de octubre, San Francisco de Asís en Ixtaquilitla</t>
  </si>
  <si>
    <t>4) Organización y objeto social</t>
  </si>
  <si>
    <t>La misión del Municipio de Altotonga,  es el mejoramiento de la calidad de vida de sus habitantes,  específicamente en materia de planeación,  servicios públicos,  desarrollo social,  desarrollo económico,  seguridad integral  y  participación ciudadana, enmarcada en los principios de gobernabilidad, transparencia y eficiencia en el manejo de los recursos.</t>
  </si>
  <si>
    <t>La estructura organizacional del Municipio de Altotonga, Ver.; está conformado de acuerdo al siguiente Organigrama:</t>
  </si>
  <si>
    <t>PRESIDENTE MUNICIPAL</t>
  </si>
  <si>
    <t>SINDICO UNICO</t>
  </si>
  <si>
    <t>REGIDORES</t>
  </si>
  <si>
    <t>CONTRALORIA</t>
  </si>
  <si>
    <t>OBRAS PUBLICAS</t>
  </si>
  <si>
    <t>TESORERIA</t>
  </si>
  <si>
    <t>En el ámbito contable fiscal, el Municipio de Altotonga, Veracruz, se administra por un ejercicio fiscal el cual comprende del 01 de enero al 31 de diciembre.</t>
  </si>
  <si>
    <t>Dentro de las obligaciones fiscales a que se encuentra sujeto el Municipio de Altotonga, Veracruz se encuentran: Retener y enterar el Impuesto sobre la renta por sueldos y salarios, por los servicios personales independientes y por el arrendamiento  de  bienes  inmuebles, además de los avisos al RFC a que se encuentre obligado y a presentación de las declaraciones Informativas que establezcan las disposiciones fiscales. En el ámbito local se encuentra obligado al pago del impuesto sobre las  remuneraciones al  trabajo  personal  subordinado.</t>
  </si>
  <si>
    <t>5) Base de preparación de los Estados Financieros</t>
  </si>
  <si>
    <t>Los Estados Financieros y sus Notas fueron elaborados de acuerdo a la normatividad emitida por el Consejo Nacional de Armonización Contable (CONAC) y las disposiciones establecidas en la Ley General de Contabilidad Gubernamental.</t>
  </si>
  <si>
    <t>El sistema de contabilidad gubernamental (software) utilizado en este ejercicio es el Sistema SIGMAVER, diseñado por las autoridades a fin de dar cumplimiento al 100% con los requerimientos establecidos en la Ley y con la Normatividad correspondiente.</t>
  </si>
  <si>
    <t>6) Políticas de contabilidad significativas</t>
  </si>
  <si>
    <t>Con la nueva Normatividad las inversiones son consideradas como obras en proceso dentro del activo no circulante, para después contabilizarlas dentro del gasto de inversión.</t>
  </si>
  <si>
    <t>7) Reporte analítico del activo</t>
  </si>
  <si>
    <t>Se iniciara proceso de depuracion de saldos con el fin de dejar amarrado los saldos de la balanza con el inventario fisico.</t>
  </si>
  <si>
    <t>8) Información sobre la deuda y el reporte analítico de la deuda</t>
  </si>
  <si>
    <t>Monto original de la deuda</t>
  </si>
  <si>
    <t>Saldo al 30/09/2017</t>
  </si>
  <si>
    <t>Amortización de la deuda</t>
  </si>
  <si>
    <t>Pago de intereses</t>
  </si>
  <si>
    <t>Saldo al 31/10/2017</t>
  </si>
  <si>
    <t>Detalle de la deuda con la banca de desarrollo (BANOBRAS) y bursatilizacion</t>
  </si>
  <si>
    <t>MONTO ORIGINAL</t>
  </si>
  <si>
    <t>SALDO A DIC 2017</t>
  </si>
  <si>
    <t>CAPITAL PAGADO</t>
  </si>
  <si>
    <t>INTERES PAGADO</t>
  </si>
  <si>
    <t>AJUSTE</t>
  </si>
  <si>
    <t>SALDO AL 31/01/2018</t>
  </si>
  <si>
    <t>BANOBRAS 08/09/2017</t>
  </si>
  <si>
    <t>BURSATILIZACION</t>
  </si>
  <si>
    <t>9) Responsabilidad sobre la presentación razonable de los Estados Financieros</t>
  </si>
  <si>
    <t>Bajo protesta de decir la verdad declaramos que los Estados Financieros y sus notas, son razonablemente correctos y son responsabilidad del emisor.</t>
  </si>
  <si>
    <t>L.C. ERNESTO RUIZ FLANDES</t>
  </si>
  <si>
    <t>C. FELIX ZAVALETA CAMPOS</t>
  </si>
  <si>
    <t>COMISION DE HACIENDA</t>
  </si>
  <si>
    <t>MTRA. MINERVA MIRANDA ORDAZ</t>
  </si>
  <si>
    <t>C. ELIZABETH BALMEZ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</si>
</sst>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u/>
      <sz val="10"/>
      <color theme="1"/>
      <name val="Calibri"/>
      <family val="2"/>
      <scheme val="minor"/>
    </font>
    <font>
      <b/>
      <sz val="10"/>
      <color rgb="FFFF0000"/>
      <name val="Calibri"/>
      <family val="2"/>
      <scheme val="minor"/>
    </font>
    <font>
      <sz val="9"/>
      <color theme="1"/>
      <name val="Calibri"/>
      <family val="2"/>
      <scheme val="minor"/>
    </font>
    <font>
      <sz val="10"/>
      <color rgb="FFFF0000"/>
      <name val="Calibri"/>
      <family val="2"/>
      <scheme val="minor"/>
    </font>
    <font>
      <sz val="10.5"/>
      <color rgb="FF222222"/>
      <name val="Arial"/>
      <family val="2"/>
    </font>
    <font>
      <sz val="11"/>
      <color rgb="FF222222"/>
      <name val="Arial"/>
      <family val="2"/>
    </font>
    <font>
      <u/>
      <sz val="11"/>
      <color theme="10"/>
      <name val="Calibri"/>
      <family val="2"/>
      <scheme val="minor"/>
    </font>
    <font>
      <sz val="12"/>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5"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91">
    <xf numFmtId="0" fontId="0" fillId="0" borderId="0" xfId="0"/>
    <xf numFmtId="0" fontId="2" fillId="0" borderId="0" xfId="0" applyFont="1"/>
    <xf numFmtId="0" fontId="3" fillId="0" borderId="0" xfId="0" applyFont="1" applyAlignment="1">
      <alignment horizontal="center"/>
    </xf>
    <xf numFmtId="4" fontId="2" fillId="0" borderId="0" xfId="0" applyNumberFormat="1" applyFont="1"/>
    <xf numFmtId="0" fontId="4" fillId="0" borderId="0" xfId="0" applyFont="1" applyAlignment="1">
      <alignment horizontal="center" wrapText="1"/>
    </xf>
    <xf numFmtId="0" fontId="4" fillId="0" borderId="0" xfId="0" applyFont="1" applyAlignment="1">
      <alignment horizontal="center" wrapText="1"/>
    </xf>
    <xf numFmtId="0" fontId="4" fillId="0" borderId="0" xfId="0" applyFont="1"/>
    <xf numFmtId="0" fontId="4" fillId="2" borderId="0" xfId="0" applyFont="1" applyFill="1" applyAlignment="1">
      <alignment horizontal="center" wrapText="1"/>
    </xf>
    <xf numFmtId="0" fontId="4" fillId="3" borderId="0" xfId="0" applyFont="1" applyFill="1"/>
    <xf numFmtId="0" fontId="5" fillId="4" borderId="0" xfId="0" applyFont="1" applyFill="1"/>
    <xf numFmtId="0" fontId="4" fillId="0" borderId="0" xfId="0" applyFont="1" applyAlignment="1">
      <alignment horizontal="left"/>
    </xf>
    <xf numFmtId="4" fontId="4" fillId="0" borderId="0" xfId="0" applyNumberFormat="1" applyFont="1"/>
    <xf numFmtId="0" fontId="2" fillId="0" borderId="0" xfId="0" applyFont="1" applyAlignment="1">
      <alignment horizontal="left"/>
    </xf>
    <xf numFmtId="4" fontId="2" fillId="0" borderId="0" xfId="0" applyNumberFormat="1" applyFont="1" applyAlignment="1"/>
    <xf numFmtId="0" fontId="2" fillId="5" borderId="1" xfId="0" applyFont="1" applyFill="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43" fontId="2" fillId="0" borderId="1" xfId="1" applyFont="1" applyFill="1" applyBorder="1" applyAlignment="1">
      <alignment horizontal="center"/>
    </xf>
    <xf numFmtId="49" fontId="2" fillId="0" borderId="1" xfId="0" applyNumberFormat="1" applyFont="1" applyBorder="1" applyAlignment="1">
      <alignment horizontal="left"/>
    </xf>
    <xf numFmtId="0" fontId="2" fillId="0" borderId="1" xfId="0" applyFont="1" applyBorder="1" applyAlignment="1">
      <alignment horizontal="left"/>
    </xf>
    <xf numFmtId="4" fontId="2" fillId="0" borderId="1" xfId="0" applyNumberFormat="1" applyFont="1" applyBorder="1"/>
    <xf numFmtId="0" fontId="2" fillId="0" borderId="0" xfId="0" applyFont="1" applyAlignment="1">
      <alignment horizontal="left" vertical="center" wrapText="1"/>
    </xf>
    <xf numFmtId="0" fontId="2" fillId="0" borderId="0" xfId="0" applyFont="1" applyAlignment="1">
      <alignment horizontal="justify" vertical="center" wrapText="1"/>
    </xf>
    <xf numFmtId="0" fontId="2" fillId="0" borderId="0" xfId="0" applyFont="1" applyFill="1"/>
    <xf numFmtId="0" fontId="0" fillId="0" borderId="0" xfId="0"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xf>
    <xf numFmtId="44" fontId="2" fillId="0" borderId="1" xfId="2" applyFont="1" applyBorder="1"/>
    <xf numFmtId="0" fontId="4"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5" fillId="4" borderId="0" xfId="0" applyFont="1" applyFill="1" applyAlignment="1">
      <alignment horizontal="left"/>
    </xf>
    <xf numFmtId="0" fontId="5" fillId="4" borderId="0" xfId="0" applyFont="1" applyFill="1" applyAlignment="1">
      <alignment horizontal="left"/>
    </xf>
    <xf numFmtId="0" fontId="5" fillId="0" borderId="0" xfId="0" applyFont="1"/>
    <xf numFmtId="4" fontId="2" fillId="0" borderId="0" xfId="0" applyNumberFormat="1" applyFont="1" applyFill="1"/>
    <xf numFmtId="0" fontId="2" fillId="5" borderId="1" xfId="0" applyFont="1" applyFill="1" applyBorder="1" applyAlignment="1">
      <alignment horizontal="center"/>
    </xf>
    <xf numFmtId="0" fontId="2" fillId="0" borderId="1" xfId="0" applyFont="1" applyBorder="1" applyAlignment="1">
      <alignment horizontal="left"/>
    </xf>
    <xf numFmtId="4" fontId="2" fillId="0" borderId="2" xfId="0" applyNumberFormat="1" applyFont="1" applyBorder="1"/>
    <xf numFmtId="0" fontId="2" fillId="0" borderId="2" xfId="0" applyFont="1" applyBorder="1" applyAlignment="1">
      <alignment horizontal="left"/>
    </xf>
    <xf numFmtId="0" fontId="4" fillId="0" borderId="3"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44" fontId="4" fillId="0" borderId="6" xfId="2" applyFont="1" applyBorder="1"/>
    <xf numFmtId="0" fontId="7" fillId="0" borderId="1" xfId="0" applyFont="1" applyBorder="1"/>
    <xf numFmtId="0" fontId="7" fillId="0" borderId="2" xfId="0" applyFont="1" applyBorder="1"/>
    <xf numFmtId="0" fontId="4" fillId="0" borderId="6" xfId="0" applyFont="1" applyBorder="1" applyAlignment="1">
      <alignment horizontal="right"/>
    </xf>
    <xf numFmtId="0" fontId="2" fillId="5" borderId="1" xfId="0" applyFont="1" applyFill="1" applyBorder="1" applyAlignment="1">
      <alignment horizontal="center" wrapText="1"/>
    </xf>
    <xf numFmtId="0" fontId="2" fillId="0" borderId="1" xfId="0" applyFont="1" applyBorder="1" applyAlignment="1"/>
    <xf numFmtId="2" fontId="2" fillId="0" borderId="1" xfId="3" applyNumberFormat="1" applyFont="1" applyBorder="1"/>
    <xf numFmtId="0" fontId="2" fillId="0" borderId="2" xfId="0" applyFont="1" applyBorder="1" applyAlignment="1"/>
    <xf numFmtId="2" fontId="4" fillId="0" borderId="0" xfId="3" applyNumberFormat="1" applyFont="1" applyBorder="1"/>
    <xf numFmtId="44" fontId="2" fillId="0" borderId="0" xfId="0" applyNumberFormat="1" applyFont="1"/>
    <xf numFmtId="4" fontId="2" fillId="0" borderId="1" xfId="0" applyNumberFormat="1" applyFont="1" applyBorder="1" applyAlignment="1"/>
    <xf numFmtId="4" fontId="2" fillId="0" borderId="2" xfId="0" applyNumberFormat="1" applyFont="1" applyBorder="1" applyAlignment="1"/>
    <xf numFmtId="0" fontId="2" fillId="0" borderId="0" xfId="0" applyFont="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9" fillId="0" borderId="0" xfId="0" applyFont="1" applyAlignment="1">
      <alignment vertical="center"/>
    </xf>
    <xf numFmtId="0" fontId="9" fillId="0" borderId="0" xfId="0" applyFont="1"/>
    <xf numFmtId="0" fontId="10" fillId="0" borderId="0" xfId="0" applyFont="1"/>
    <xf numFmtId="0" fontId="11" fillId="0" borderId="0" xfId="4"/>
    <xf numFmtId="0" fontId="7" fillId="6" borderId="1" xfId="0" applyFont="1" applyFill="1" applyBorder="1" applyAlignment="1">
      <alignment horizontal="center"/>
    </xf>
    <xf numFmtId="0" fontId="7" fillId="0" borderId="1" xfId="0" applyFont="1" applyBorder="1" applyAlignment="1">
      <alignment horizontal="center"/>
    </xf>
    <xf numFmtId="0" fontId="2" fillId="7" borderId="1" xfId="0" applyFont="1" applyFill="1" applyBorder="1" applyAlignment="1">
      <alignment horizontal="center" wrapText="1"/>
    </xf>
    <xf numFmtId="4" fontId="7" fillId="0" borderId="1" xfId="0" applyNumberFormat="1" applyFont="1" applyBorder="1"/>
    <xf numFmtId="4" fontId="2" fillId="0" borderId="1" xfId="3" applyNumberFormat="1" applyFont="1" applyBorder="1"/>
    <xf numFmtId="0" fontId="12" fillId="0" borderId="0" xfId="0" applyFont="1" applyAlignment="1">
      <alignment vertical="center"/>
    </xf>
    <xf numFmtId="0" fontId="12" fillId="0" borderId="0" xfId="0" applyFont="1"/>
    <xf numFmtId="4" fontId="12" fillId="0" borderId="0" xfId="0" applyNumberFormat="1" applyFont="1"/>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 fontId="12" fillId="0" borderId="12" xfId="0" applyNumberFormat="1" applyFont="1" applyBorder="1" applyAlignment="1">
      <alignment vertical="center" wrapText="1"/>
    </xf>
    <xf numFmtId="4" fontId="12" fillId="0" borderId="13" xfId="0" applyNumberFormat="1" applyFont="1" applyBorder="1" applyAlignment="1">
      <alignment vertical="center" wrapText="1"/>
    </xf>
    <xf numFmtId="0" fontId="12" fillId="0" borderId="14" xfId="0" applyFont="1" applyBorder="1"/>
    <xf numFmtId="4" fontId="12" fillId="0" borderId="15" xfId="0" applyNumberFormat="1" applyFont="1" applyBorder="1" applyAlignment="1">
      <alignment vertical="center" wrapText="1"/>
    </xf>
    <xf numFmtId="4" fontId="12" fillId="0" borderId="16" xfId="0" applyNumberFormat="1" applyFont="1" applyBorder="1" applyAlignment="1">
      <alignment vertical="center" wrapText="1"/>
    </xf>
    <xf numFmtId="43" fontId="12" fillId="0" borderId="17" xfId="1" applyFont="1" applyBorder="1"/>
    <xf numFmtId="0" fontId="12" fillId="0" borderId="6" xfId="0" applyFont="1" applyBorder="1"/>
    <xf numFmtId="4" fontId="7" fillId="0" borderId="0" xfId="0" applyNumberFormat="1" applyFont="1" applyBorder="1"/>
    <xf numFmtId="4" fontId="2" fillId="0" borderId="0" xfId="0" applyNumberFormat="1" applyFont="1" applyBorder="1"/>
    <xf numFmtId="4" fontId="2" fillId="0" borderId="0" xfId="3" applyNumberFormat="1" applyFont="1" applyBorder="1"/>
    <xf numFmtId="0" fontId="2" fillId="0" borderId="0" xfId="0" applyFont="1" applyAlignment="1">
      <alignment horizontal="center"/>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571499</xdr:colOff>
      <xdr:row>281</xdr:row>
      <xdr:rowOff>0</xdr:rowOff>
    </xdr:from>
    <xdr:to>
      <xdr:col>2</xdr:col>
      <xdr:colOff>582385</xdr:colOff>
      <xdr:row>286</xdr:row>
      <xdr:rowOff>0</xdr:rowOff>
    </xdr:to>
    <xdr:cxnSp macro="">
      <xdr:nvCxnSpPr>
        <xdr:cNvPr id="2" name="Conector recto 1"/>
        <xdr:cNvCxnSpPr/>
      </xdr:nvCxnSpPr>
      <xdr:spPr>
        <a:xfrm flipH="1">
          <a:off x="3067049" y="62464950"/>
          <a:ext cx="10886"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587828</xdr:colOff>
      <xdr:row>282</xdr:row>
      <xdr:rowOff>103414</xdr:rowOff>
    </xdr:from>
    <xdr:to>
      <xdr:col>3</xdr:col>
      <xdr:colOff>5443</xdr:colOff>
      <xdr:row>282</xdr:row>
      <xdr:rowOff>103414</xdr:rowOff>
    </xdr:to>
    <xdr:cxnSp macro="">
      <xdr:nvCxnSpPr>
        <xdr:cNvPr id="3" name="Conector recto 2"/>
        <xdr:cNvCxnSpPr/>
      </xdr:nvCxnSpPr>
      <xdr:spPr>
        <a:xfrm>
          <a:off x="3083378" y="62758864"/>
          <a:ext cx="6653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10885</xdr:colOff>
      <xdr:row>284</xdr:row>
      <xdr:rowOff>108857</xdr:rowOff>
    </xdr:from>
    <xdr:to>
      <xdr:col>2</xdr:col>
      <xdr:colOff>566057</xdr:colOff>
      <xdr:row>284</xdr:row>
      <xdr:rowOff>108857</xdr:rowOff>
    </xdr:to>
    <xdr:cxnSp macro="">
      <xdr:nvCxnSpPr>
        <xdr:cNvPr id="4" name="Conector recto 3"/>
        <xdr:cNvCxnSpPr/>
      </xdr:nvCxnSpPr>
      <xdr:spPr>
        <a:xfrm>
          <a:off x="2506435" y="63145307"/>
          <a:ext cx="555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287</xdr:row>
      <xdr:rowOff>5443</xdr:rowOff>
    </xdr:from>
    <xdr:to>
      <xdr:col>2</xdr:col>
      <xdr:colOff>571500</xdr:colOff>
      <xdr:row>288</xdr:row>
      <xdr:rowOff>76200</xdr:rowOff>
    </xdr:to>
    <xdr:cxnSp macro="">
      <xdr:nvCxnSpPr>
        <xdr:cNvPr id="5" name="Conector recto 4"/>
        <xdr:cNvCxnSpPr/>
      </xdr:nvCxnSpPr>
      <xdr:spPr>
        <a:xfrm>
          <a:off x="3067050" y="63613393"/>
          <a:ext cx="0" cy="2612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10885</xdr:colOff>
      <xdr:row>288</xdr:row>
      <xdr:rowOff>81643</xdr:rowOff>
    </xdr:from>
    <xdr:to>
      <xdr:col>3</xdr:col>
      <xdr:colOff>0</xdr:colOff>
      <xdr:row>288</xdr:row>
      <xdr:rowOff>81643</xdr:rowOff>
    </xdr:to>
    <xdr:cxnSp macro="">
      <xdr:nvCxnSpPr>
        <xdr:cNvPr id="6" name="Conector recto 5"/>
        <xdr:cNvCxnSpPr/>
      </xdr:nvCxnSpPr>
      <xdr:spPr>
        <a:xfrm>
          <a:off x="2506435" y="63880093"/>
          <a:ext cx="12368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117232</xdr:colOff>
      <xdr:row>1</xdr:row>
      <xdr:rowOff>7327</xdr:rowOff>
    </xdr:from>
    <xdr:to>
      <xdr:col>5</xdr:col>
      <xdr:colOff>1106366</xdr:colOff>
      <xdr:row>3</xdr:row>
      <xdr:rowOff>122123</xdr:rowOff>
    </xdr:to>
    <xdr:pic>
      <xdr:nvPicPr>
        <xdr:cNvPr id="7"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6107" y="197827"/>
          <a:ext cx="989134" cy="495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1/Desktop/CIERRE%20ENERO/Formatos%20adic%20altotonga%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ote"/>
      <sheetName val="notas"/>
      <sheetName val="conciliac."/>
      <sheetName val="cheques en tráns."/>
      <sheetName val="depósitos pend."/>
      <sheetName val="altas y bajas personal"/>
      <sheetName val="altas y bajas bienes mueb."/>
      <sheetName val="altas y bajas bienes inmueb."/>
      <sheetName val="patrimonio"/>
      <sheetName val="adjudicaciones"/>
      <sheetName val="edo.deuda p."/>
      <sheetName val="recibos of."/>
      <sheetName val="reg.civil"/>
      <sheetName val="donaciones"/>
      <sheetName val="participac y aportac"/>
      <sheetName val="predial"/>
      <sheetName val="traslación"/>
      <sheetName val="agua"/>
      <sheetName val="inf.sobre pasivos"/>
      <sheetName val="Apl.rec.fortamun"/>
      <sheetName val="Apl.rec.fism"/>
      <sheetName val="Ingr.convenios fed."/>
      <sheetName val="Progr.concurrentes"/>
    </sheetNames>
    <sheetDataSet>
      <sheetData sheetId="0">
        <row r="6">
          <cell r="A6" t="str">
            <v>al 31 de enero de 2018</v>
          </cell>
        </row>
        <row r="11">
          <cell r="B11" t="str">
            <v>PRESIDENTE MUNICIPAL</v>
          </cell>
        </row>
        <row r="12">
          <cell r="B12" t="str">
            <v>TESORERO MUNICIPAL</v>
          </cell>
        </row>
        <row r="13">
          <cell r="B13" t="str">
            <v>SINDICA</v>
          </cell>
        </row>
        <row r="14">
          <cell r="B14" t="str">
            <v>REGIDORA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A341"/>
  <sheetViews>
    <sheetView tabSelected="1" topLeftCell="A325" workbookViewId="0">
      <selection sqref="A1:XFD1048576"/>
    </sheetView>
  </sheetViews>
  <sheetFormatPr baseColWidth="10" defaultRowHeight="15" x14ac:dyDescent="0.25"/>
  <cols>
    <col min="1" max="5" width="18.7109375" style="1" customWidth="1"/>
    <col min="6" max="6" width="17.28515625" style="3" customWidth="1"/>
    <col min="7" max="7" width="13.28515625" style="1" bestFit="1" customWidth="1"/>
    <col min="8" max="27" width="11.42578125" style="1"/>
  </cols>
  <sheetData>
    <row r="4" spans="1:6" ht="15.75" x14ac:dyDescent="0.25">
      <c r="B4" s="2" t="s">
        <v>0</v>
      </c>
      <c r="C4" s="2"/>
      <c r="D4" s="2"/>
      <c r="E4" s="2"/>
    </row>
    <row r="5" spans="1:6" x14ac:dyDescent="0.25">
      <c r="A5" s="4" t="s">
        <v>1</v>
      </c>
      <c r="B5" s="4"/>
      <c r="C5" s="4"/>
      <c r="D5" s="4"/>
      <c r="E5" s="4"/>
      <c r="F5" s="4"/>
    </row>
    <row r="6" spans="1:6" x14ac:dyDescent="0.25">
      <c r="A6" s="5"/>
      <c r="B6" s="5"/>
      <c r="C6" s="5"/>
      <c r="D6" s="5"/>
      <c r="E6" s="5"/>
      <c r="F6" s="5"/>
    </row>
    <row r="7" spans="1:6" x14ac:dyDescent="0.25">
      <c r="A7" s="6" t="s">
        <v>2</v>
      </c>
    </row>
    <row r="8" spans="1:6" x14ac:dyDescent="0.25">
      <c r="A8" s="6" t="s">
        <v>3</v>
      </c>
    </row>
    <row r="10" spans="1:6" x14ac:dyDescent="0.25">
      <c r="A10" s="7" t="s">
        <v>4</v>
      </c>
      <c r="B10" s="7"/>
      <c r="C10" s="7"/>
      <c r="D10" s="7"/>
      <c r="E10" s="7"/>
      <c r="F10" s="7"/>
    </row>
    <row r="13" spans="1:6" x14ac:dyDescent="0.25">
      <c r="A13" s="8" t="s">
        <v>5</v>
      </c>
    </row>
    <row r="14" spans="1:6" x14ac:dyDescent="0.25">
      <c r="A14" s="9" t="s">
        <v>6</v>
      </c>
    </row>
    <row r="15" spans="1:6" x14ac:dyDescent="0.25">
      <c r="A15" s="6"/>
    </row>
    <row r="17" spans="1:7" x14ac:dyDescent="0.25">
      <c r="A17" s="10" t="s">
        <v>7</v>
      </c>
      <c r="B17" s="10"/>
      <c r="C17" s="10"/>
      <c r="D17" s="10"/>
      <c r="E17" s="10"/>
      <c r="F17" s="11">
        <f>F19+F23</f>
        <v>877066.55</v>
      </c>
      <c r="G17" s="3"/>
    </row>
    <row r="19" spans="1:7" x14ac:dyDescent="0.25">
      <c r="A19" s="12" t="s">
        <v>8</v>
      </c>
      <c r="B19" s="12"/>
      <c r="C19" s="12"/>
      <c r="D19" s="12"/>
      <c r="E19" s="12"/>
      <c r="F19" s="3">
        <f>E21</f>
        <v>519148.7</v>
      </c>
    </row>
    <row r="20" spans="1:7" x14ac:dyDescent="0.25">
      <c r="A20" s="12" t="s">
        <v>9</v>
      </c>
      <c r="B20" s="12"/>
      <c r="C20" s="12"/>
      <c r="D20" s="12"/>
      <c r="E20" s="12"/>
    </row>
    <row r="21" spans="1:7" x14ac:dyDescent="0.25">
      <c r="B21" s="12" t="s">
        <v>10</v>
      </c>
      <c r="C21" s="12"/>
      <c r="D21" s="12"/>
      <c r="E21" s="13">
        <v>519148.7</v>
      </c>
    </row>
    <row r="23" spans="1:7" x14ac:dyDescent="0.25">
      <c r="A23" s="12" t="s">
        <v>11</v>
      </c>
      <c r="B23" s="12"/>
      <c r="C23" s="12"/>
      <c r="D23" s="12"/>
      <c r="E23" s="12"/>
      <c r="F23" s="3">
        <f>SUM(E26:E30)</f>
        <v>357917.85000000003</v>
      </c>
    </row>
    <row r="24" spans="1:7" x14ac:dyDescent="0.25">
      <c r="A24" s="12" t="s">
        <v>12</v>
      </c>
      <c r="B24" s="12"/>
      <c r="C24" s="12"/>
      <c r="D24" s="12"/>
      <c r="E24" s="12"/>
    </row>
    <row r="25" spans="1:7" x14ac:dyDescent="0.25">
      <c r="B25" s="14" t="s">
        <v>13</v>
      </c>
      <c r="C25" s="14" t="s">
        <v>14</v>
      </c>
      <c r="D25" s="14" t="s">
        <v>15</v>
      </c>
      <c r="E25" s="14" t="str">
        <f>[1]machote!A6</f>
        <v>al 31 de enero de 2018</v>
      </c>
    </row>
    <row r="26" spans="1:7" x14ac:dyDescent="0.25">
      <c r="B26" s="15" t="s">
        <v>16</v>
      </c>
      <c r="C26" s="16" t="s">
        <v>17</v>
      </c>
      <c r="D26" s="15" t="s">
        <v>18</v>
      </c>
      <c r="E26" s="17">
        <v>1635.99</v>
      </c>
    </row>
    <row r="27" spans="1:7" x14ac:dyDescent="0.25">
      <c r="B27" s="18" t="s">
        <v>19</v>
      </c>
      <c r="C27" s="18" t="s">
        <v>20</v>
      </c>
      <c r="D27" s="19" t="s">
        <v>21</v>
      </c>
      <c r="E27" s="20">
        <v>45994.21</v>
      </c>
    </row>
    <row r="28" spans="1:7" x14ac:dyDescent="0.25">
      <c r="B28" s="18" t="s">
        <v>22</v>
      </c>
      <c r="C28" s="18" t="s">
        <v>23</v>
      </c>
      <c r="D28" s="19" t="s">
        <v>21</v>
      </c>
      <c r="E28" s="20">
        <v>306787.65000000002</v>
      </c>
    </row>
    <row r="29" spans="1:7" x14ac:dyDescent="0.25">
      <c r="B29" s="18" t="s">
        <v>24</v>
      </c>
      <c r="C29" s="18" t="s">
        <v>25</v>
      </c>
      <c r="D29" s="19" t="s">
        <v>21</v>
      </c>
      <c r="E29" s="20">
        <v>3500</v>
      </c>
    </row>
    <row r="30" spans="1:7" x14ac:dyDescent="0.25">
      <c r="B30" s="19"/>
      <c r="C30" s="19"/>
      <c r="D30" s="19"/>
      <c r="E30" s="20"/>
    </row>
    <row r="31" spans="1:7" ht="8.25" customHeight="1" x14ac:dyDescent="0.25"/>
    <row r="32" spans="1:7" ht="15" customHeight="1" x14ac:dyDescent="0.25">
      <c r="A32" s="21"/>
      <c r="B32" s="21"/>
      <c r="C32" s="21"/>
      <c r="D32" s="21"/>
      <c r="E32" s="21"/>
      <c r="F32" s="21"/>
    </row>
    <row r="33" spans="1:7" x14ac:dyDescent="0.25">
      <c r="A33" s="10" t="s">
        <v>26</v>
      </c>
      <c r="B33" s="10"/>
      <c r="C33" s="10"/>
      <c r="D33" s="10"/>
      <c r="E33" s="10"/>
      <c r="F33" s="11">
        <f>SUM(F35:F37)</f>
        <v>17518668.599999998</v>
      </c>
    </row>
    <row r="35" spans="1:7" x14ac:dyDescent="0.25">
      <c r="A35" s="12" t="s">
        <v>27</v>
      </c>
      <c r="B35" s="12"/>
      <c r="C35" s="12"/>
      <c r="D35" s="12"/>
      <c r="E35" s="12"/>
      <c r="F35" s="3">
        <v>16350972.949999999</v>
      </c>
    </row>
    <row r="36" spans="1:7" x14ac:dyDescent="0.25">
      <c r="A36" s="12" t="s">
        <v>28</v>
      </c>
      <c r="B36" s="12"/>
      <c r="C36" s="12"/>
      <c r="D36" s="12"/>
      <c r="E36" s="12"/>
      <c r="F36" s="3">
        <v>255114.01</v>
      </c>
    </row>
    <row r="37" spans="1:7" ht="17.25" customHeight="1" x14ac:dyDescent="0.25">
      <c r="A37" s="12" t="s">
        <v>29</v>
      </c>
      <c r="B37" s="12"/>
      <c r="C37" s="12"/>
      <c r="D37" s="12"/>
      <c r="E37" s="12"/>
      <c r="F37" s="3">
        <v>912581.64</v>
      </c>
    </row>
    <row r="38" spans="1:7" ht="45" customHeight="1" x14ac:dyDescent="0.25">
      <c r="A38" s="22" t="s">
        <v>30</v>
      </c>
      <c r="B38" s="22"/>
      <c r="C38" s="22"/>
      <c r="D38" s="22"/>
      <c r="E38" s="22"/>
      <c r="F38" s="22"/>
    </row>
    <row r="39" spans="1:7" ht="8.25" customHeight="1" x14ac:dyDescent="0.25"/>
    <row r="40" spans="1:7" x14ac:dyDescent="0.25">
      <c r="A40" s="10" t="s">
        <v>31</v>
      </c>
      <c r="B40" s="10"/>
      <c r="C40" s="10"/>
      <c r="D40" s="10"/>
      <c r="E40" s="10"/>
      <c r="F40" s="11">
        <f>F42+F43+F44</f>
        <v>1242682.44</v>
      </c>
      <c r="G40" s="23"/>
    </row>
    <row r="42" spans="1:7" ht="15" customHeight="1" x14ac:dyDescent="0.25">
      <c r="A42" s="12" t="s">
        <v>32</v>
      </c>
      <c r="B42" s="12"/>
      <c r="C42" s="12"/>
      <c r="D42" s="12"/>
      <c r="E42" s="12"/>
      <c r="F42" s="3">
        <v>0</v>
      </c>
    </row>
    <row r="43" spans="1:7" ht="15" customHeight="1" x14ac:dyDescent="0.25">
      <c r="A43" s="12" t="s">
        <v>33</v>
      </c>
      <c r="B43" s="12"/>
      <c r="C43" s="12"/>
      <c r="D43" s="12"/>
      <c r="E43" s="12"/>
      <c r="F43" s="3">
        <v>1242682.44</v>
      </c>
    </row>
    <row r="44" spans="1:7" ht="15" customHeight="1" x14ac:dyDescent="0.25">
      <c r="A44" s="12" t="s">
        <v>34</v>
      </c>
      <c r="B44" s="12"/>
      <c r="C44" s="12"/>
      <c r="D44" s="12"/>
      <c r="E44" s="12"/>
      <c r="F44" s="3">
        <v>0</v>
      </c>
    </row>
    <row r="46" spans="1:7" x14ac:dyDescent="0.25">
      <c r="A46" s="9" t="s">
        <v>35</v>
      </c>
    </row>
    <row r="48" spans="1:7" x14ac:dyDescent="0.25">
      <c r="A48" s="12" t="s">
        <v>36</v>
      </c>
      <c r="B48" s="12"/>
      <c r="C48" s="12"/>
      <c r="D48" s="12"/>
      <c r="E48" s="12"/>
      <c r="F48" s="3">
        <v>119044.92</v>
      </c>
    </row>
    <row r="49" spans="1:6" x14ac:dyDescent="0.25">
      <c r="A49" s="12" t="s">
        <v>37</v>
      </c>
      <c r="B49" s="12"/>
      <c r="C49" s="12"/>
      <c r="D49" s="12"/>
      <c r="E49" s="12"/>
      <c r="F49" s="3">
        <v>356524</v>
      </c>
    </row>
    <row r="50" spans="1:6" ht="59.25" customHeight="1" x14ac:dyDescent="0.25">
      <c r="A50" s="22" t="s">
        <v>38</v>
      </c>
      <c r="B50" s="24"/>
      <c r="C50" s="24"/>
      <c r="D50" s="24"/>
      <c r="E50" s="24"/>
      <c r="F50" s="24"/>
    </row>
    <row r="51" spans="1:6" ht="12" customHeight="1" x14ac:dyDescent="0.25">
      <c r="A51" s="25"/>
      <c r="B51" s="26"/>
      <c r="C51" s="26"/>
      <c r="D51" s="26"/>
      <c r="E51" s="26"/>
      <c r="F51" s="26"/>
    </row>
    <row r="52" spans="1:6" x14ac:dyDescent="0.25">
      <c r="A52" s="10" t="s">
        <v>39</v>
      </c>
      <c r="B52" s="10"/>
      <c r="C52" s="10"/>
      <c r="D52" s="10"/>
      <c r="E52" s="10"/>
      <c r="F52" s="11">
        <f>SUM(F53:F57)</f>
        <v>15871660</v>
      </c>
    </row>
    <row r="53" spans="1:6" x14ac:dyDescent="0.25">
      <c r="A53" s="12" t="s">
        <v>40</v>
      </c>
      <c r="B53" s="12"/>
      <c r="C53" s="12"/>
      <c r="D53" s="12"/>
      <c r="E53" s="12"/>
      <c r="F53" s="3">
        <v>8656817</v>
      </c>
    </row>
    <row r="54" spans="1:6" x14ac:dyDescent="0.25">
      <c r="A54" s="12" t="s">
        <v>41</v>
      </c>
      <c r="B54" s="12"/>
      <c r="C54" s="12"/>
      <c r="D54" s="12"/>
      <c r="E54" s="12"/>
      <c r="F54" s="3">
        <v>7214843</v>
      </c>
    </row>
    <row r="55" spans="1:6" x14ac:dyDescent="0.25">
      <c r="A55" s="12" t="s">
        <v>42</v>
      </c>
      <c r="B55" s="12"/>
      <c r="C55" s="12"/>
      <c r="D55" s="12"/>
      <c r="E55" s="12"/>
      <c r="F55" s="3">
        <v>0</v>
      </c>
    </row>
    <row r="59" spans="1:6" x14ac:dyDescent="0.25">
      <c r="A59" s="10" t="s">
        <v>43</v>
      </c>
      <c r="B59" s="10"/>
      <c r="C59" s="10"/>
      <c r="D59" s="10"/>
      <c r="E59" s="10"/>
      <c r="F59" s="11">
        <f>SUM(F61:F66)</f>
        <v>16468307.18</v>
      </c>
    </row>
    <row r="61" spans="1:6" x14ac:dyDescent="0.25">
      <c r="A61" s="12" t="s">
        <v>44</v>
      </c>
      <c r="B61" s="12"/>
      <c r="C61" s="12"/>
      <c r="D61" s="12"/>
      <c r="E61" s="12"/>
      <c r="F61" s="3">
        <v>7487676.8499999996</v>
      </c>
    </row>
    <row r="62" spans="1:6" x14ac:dyDescent="0.25">
      <c r="A62" s="12" t="s">
        <v>45</v>
      </c>
      <c r="B62" s="12"/>
      <c r="C62" s="12"/>
      <c r="D62" s="12"/>
      <c r="E62" s="12"/>
      <c r="F62" s="3">
        <v>214006.07</v>
      </c>
    </row>
    <row r="63" spans="1:6" x14ac:dyDescent="0.25">
      <c r="A63" s="12" t="s">
        <v>46</v>
      </c>
      <c r="B63" s="12"/>
      <c r="C63" s="12"/>
      <c r="D63" s="12"/>
      <c r="E63" s="12"/>
      <c r="F63" s="3">
        <v>6061120.9900000002</v>
      </c>
    </row>
    <row r="64" spans="1:6" x14ac:dyDescent="0.25">
      <c r="A64" s="12" t="s">
        <v>47</v>
      </c>
      <c r="B64" s="12"/>
      <c r="C64" s="12"/>
      <c r="D64" s="12"/>
      <c r="E64" s="12"/>
      <c r="F64" s="3">
        <v>0</v>
      </c>
    </row>
    <row r="65" spans="1:7" x14ac:dyDescent="0.25">
      <c r="A65" s="12" t="s">
        <v>48</v>
      </c>
      <c r="B65" s="12"/>
      <c r="C65" s="12"/>
      <c r="D65" s="12"/>
      <c r="E65" s="12"/>
      <c r="F65" s="3">
        <v>1182704.23</v>
      </c>
    </row>
    <row r="66" spans="1:7" x14ac:dyDescent="0.25">
      <c r="A66" s="12" t="s">
        <v>49</v>
      </c>
      <c r="B66" s="12"/>
      <c r="C66" s="12"/>
      <c r="D66" s="12"/>
      <c r="E66" s="12"/>
      <c r="F66" s="3">
        <v>1522799.04</v>
      </c>
    </row>
    <row r="68" spans="1:7" ht="30" customHeight="1" x14ac:dyDescent="0.25">
      <c r="A68" s="27" t="s">
        <v>50</v>
      </c>
      <c r="B68" s="27"/>
      <c r="C68" s="27"/>
      <c r="D68" s="27"/>
      <c r="E68" s="27"/>
      <c r="F68" s="27"/>
    </row>
    <row r="70" spans="1:7" x14ac:dyDescent="0.25">
      <c r="A70" s="8" t="s">
        <v>51</v>
      </c>
    </row>
    <row r="71" spans="1:7" x14ac:dyDescent="0.25">
      <c r="A71" s="9" t="s">
        <v>52</v>
      </c>
    </row>
    <row r="74" spans="1:7" x14ac:dyDescent="0.25">
      <c r="A74" s="10" t="s">
        <v>53</v>
      </c>
      <c r="B74" s="10"/>
      <c r="C74" s="10"/>
      <c r="D74" s="10"/>
      <c r="E74" s="10"/>
      <c r="F74" s="11">
        <f>F76+F77+F78+F79+F81+F88+F89</f>
        <v>20744133.169999998</v>
      </c>
      <c r="G74" s="3"/>
    </row>
    <row r="76" spans="1:7" x14ac:dyDescent="0.25">
      <c r="A76" s="12" t="s">
        <v>54</v>
      </c>
      <c r="B76" s="12"/>
      <c r="C76" s="12"/>
      <c r="D76" s="12"/>
      <c r="E76" s="12"/>
      <c r="F76" s="3">
        <v>754672.78</v>
      </c>
    </row>
    <row r="77" spans="1:7" x14ac:dyDescent="0.25">
      <c r="A77" s="12" t="s">
        <v>55</v>
      </c>
      <c r="B77" s="12"/>
      <c r="C77" s="12"/>
      <c r="D77" s="12"/>
      <c r="E77" s="12"/>
      <c r="F77" s="3">
        <v>1823898.53</v>
      </c>
    </row>
    <row r="78" spans="1:7" x14ac:dyDescent="0.25">
      <c r="A78" s="12" t="s">
        <v>56</v>
      </c>
      <c r="B78" s="12"/>
      <c r="C78" s="12"/>
      <c r="D78" s="12"/>
      <c r="E78" s="12"/>
      <c r="F78" s="3">
        <v>0</v>
      </c>
    </row>
    <row r="79" spans="1:7" x14ac:dyDescent="0.25">
      <c r="A79" s="12" t="s">
        <v>57</v>
      </c>
      <c r="B79" s="12"/>
      <c r="C79" s="12"/>
      <c r="D79" s="12"/>
      <c r="E79" s="12"/>
      <c r="F79" s="3">
        <v>0</v>
      </c>
    </row>
    <row r="80" spans="1:7" x14ac:dyDescent="0.25">
      <c r="A80" s="12" t="s">
        <v>58</v>
      </c>
      <c r="B80" s="12"/>
      <c r="C80" s="12"/>
      <c r="D80" s="12"/>
      <c r="E80" s="12"/>
      <c r="F80" s="3">
        <v>0</v>
      </c>
    </row>
    <row r="81" spans="1:6" x14ac:dyDescent="0.25">
      <c r="A81" s="12" t="s">
        <v>59</v>
      </c>
      <c r="B81" s="12"/>
      <c r="C81" s="12"/>
      <c r="D81" s="12"/>
      <c r="E81" s="12"/>
      <c r="F81" s="3">
        <v>16982719.800000001</v>
      </c>
    </row>
    <row r="82" spans="1:6" ht="30" customHeight="1" x14ac:dyDescent="0.25">
      <c r="A82" s="27" t="s">
        <v>60</v>
      </c>
      <c r="B82" s="27"/>
      <c r="C82" s="27"/>
      <c r="D82" s="27"/>
      <c r="E82" s="27"/>
      <c r="F82" s="27"/>
    </row>
    <row r="83" spans="1:6" x14ac:dyDescent="0.25">
      <c r="A83" s="12" t="s">
        <v>61</v>
      </c>
      <c r="B83" s="12"/>
      <c r="C83" s="12"/>
      <c r="D83" s="12"/>
      <c r="E83" s="12"/>
      <c r="F83" s="12"/>
    </row>
    <row r="84" spans="1:6" x14ac:dyDescent="0.25">
      <c r="B84" s="12" t="s">
        <v>62</v>
      </c>
      <c r="C84" s="12"/>
      <c r="D84" s="12"/>
      <c r="E84" s="3">
        <v>14033215.939999999</v>
      </c>
    </row>
    <row r="85" spans="1:6" x14ac:dyDescent="0.25">
      <c r="B85" s="12" t="s">
        <v>63</v>
      </c>
      <c r="C85" s="12"/>
      <c r="D85" s="12"/>
      <c r="E85" s="3">
        <v>2914434.14</v>
      </c>
    </row>
    <row r="86" spans="1:6" x14ac:dyDescent="0.25">
      <c r="B86" s="12" t="s">
        <v>64</v>
      </c>
      <c r="C86" s="12"/>
      <c r="D86" s="12"/>
      <c r="E86" s="3">
        <v>35069.72</v>
      </c>
    </row>
    <row r="87" spans="1:6" x14ac:dyDescent="0.25">
      <c r="D87" s="28" t="s">
        <v>65</v>
      </c>
      <c r="E87" s="29">
        <f>SUM(E84:E86)</f>
        <v>16982719.799999997</v>
      </c>
    </row>
    <row r="88" spans="1:6" x14ac:dyDescent="0.25">
      <c r="A88" s="12" t="s">
        <v>66</v>
      </c>
      <c r="B88" s="12"/>
      <c r="C88" s="12"/>
      <c r="D88" s="12"/>
      <c r="E88" s="12"/>
      <c r="F88" s="3">
        <v>1182340.32</v>
      </c>
    </row>
    <row r="89" spans="1:6" x14ac:dyDescent="0.25">
      <c r="A89" s="12" t="s">
        <v>67</v>
      </c>
      <c r="B89" s="12"/>
      <c r="C89" s="12"/>
      <c r="D89" s="12"/>
      <c r="E89" s="12"/>
      <c r="F89" s="3">
        <v>501.74</v>
      </c>
    </row>
    <row r="91" spans="1:6" x14ac:dyDescent="0.25">
      <c r="A91" s="10" t="s">
        <v>68</v>
      </c>
      <c r="B91" s="10"/>
      <c r="C91" s="10"/>
      <c r="D91" s="10"/>
      <c r="E91" s="10"/>
      <c r="F91" s="11">
        <v>0</v>
      </c>
    </row>
    <row r="92" spans="1:6" x14ac:dyDescent="0.25">
      <c r="A92" s="30"/>
      <c r="B92" s="30"/>
      <c r="C92" s="30"/>
      <c r="D92" s="30"/>
      <c r="E92" s="30"/>
      <c r="F92" s="11"/>
    </row>
    <row r="93" spans="1:6" x14ac:dyDescent="0.25">
      <c r="A93" s="30"/>
      <c r="B93" s="30"/>
      <c r="C93" s="30"/>
      <c r="D93" s="30"/>
      <c r="E93" s="30"/>
      <c r="F93" s="11"/>
    </row>
    <row r="94" spans="1:6" x14ac:dyDescent="0.25">
      <c r="A94" s="9" t="s">
        <v>69</v>
      </c>
    </row>
    <row r="96" spans="1:6" x14ac:dyDescent="0.25">
      <c r="A96" s="10" t="s">
        <v>70</v>
      </c>
      <c r="B96" s="10"/>
      <c r="C96" s="10"/>
      <c r="D96" s="10"/>
      <c r="E96" s="10"/>
      <c r="F96" s="3">
        <v>25313639.800000001</v>
      </c>
    </row>
    <row r="97" spans="1:6" ht="6" customHeight="1" x14ac:dyDescent="0.25">
      <c r="A97" s="30"/>
      <c r="B97" s="30"/>
      <c r="C97" s="30"/>
      <c r="D97" s="30"/>
      <c r="E97" s="30"/>
    </row>
    <row r="98" spans="1:6" ht="29.25" customHeight="1" x14ac:dyDescent="0.25">
      <c r="A98" s="31" t="s">
        <v>71</v>
      </c>
      <c r="B98" s="31"/>
      <c r="C98" s="31"/>
      <c r="D98" s="31"/>
      <c r="E98" s="31"/>
      <c r="F98" s="31"/>
    </row>
    <row r="101" spans="1:6" x14ac:dyDescent="0.25">
      <c r="A101" s="10" t="s">
        <v>72</v>
      </c>
      <c r="B101" s="10"/>
      <c r="C101" s="10"/>
      <c r="D101" s="10"/>
      <c r="E101" s="10"/>
      <c r="F101" s="11">
        <v>17625312.059999999</v>
      </c>
    </row>
    <row r="102" spans="1:6" ht="7.5" customHeight="1" x14ac:dyDescent="0.25">
      <c r="A102" s="30"/>
      <c r="B102" s="30"/>
      <c r="C102" s="30"/>
      <c r="D102" s="30"/>
      <c r="E102" s="30"/>
      <c r="F102" s="11"/>
    </row>
    <row r="103" spans="1:6" x14ac:dyDescent="0.25">
      <c r="A103" s="32" t="s">
        <v>73</v>
      </c>
      <c r="B103" s="30"/>
      <c r="C103" s="30"/>
      <c r="D103" s="30"/>
      <c r="E103" s="30"/>
      <c r="F103" s="11"/>
    </row>
    <row r="104" spans="1:6" ht="57" customHeight="1" x14ac:dyDescent="0.25">
      <c r="A104" s="27" t="s">
        <v>74</v>
      </c>
      <c r="B104" s="27"/>
      <c r="C104" s="27"/>
      <c r="D104" s="27"/>
      <c r="E104" s="27"/>
      <c r="F104" s="27"/>
    </row>
    <row r="105" spans="1:6" x14ac:dyDescent="0.25">
      <c r="A105" s="30"/>
      <c r="B105" s="30"/>
      <c r="C105" s="30"/>
      <c r="D105" s="30"/>
      <c r="E105" s="30"/>
      <c r="F105" s="11"/>
    </row>
    <row r="106" spans="1:6" x14ac:dyDescent="0.25">
      <c r="A106" s="8" t="s">
        <v>75</v>
      </c>
    </row>
    <row r="107" spans="1:6" x14ac:dyDescent="0.25">
      <c r="A107" s="33" t="s">
        <v>76</v>
      </c>
      <c r="B107" s="33"/>
      <c r="C107" s="34"/>
      <c r="F107" s="11">
        <f>+F109+F114</f>
        <v>12001720.439999999</v>
      </c>
    </row>
    <row r="109" spans="1:6" x14ac:dyDescent="0.25">
      <c r="A109" s="10" t="s">
        <v>77</v>
      </c>
      <c r="B109" s="10"/>
      <c r="C109" s="10"/>
      <c r="D109" s="10"/>
      <c r="E109" s="10"/>
      <c r="F109" s="11">
        <f>F111</f>
        <v>0</v>
      </c>
    </row>
    <row r="111" spans="1:6" x14ac:dyDescent="0.25">
      <c r="A111" s="12" t="s">
        <v>78</v>
      </c>
      <c r="B111" s="12"/>
      <c r="C111" s="12"/>
      <c r="D111" s="12"/>
      <c r="E111" s="12"/>
      <c r="F111" s="3">
        <v>0</v>
      </c>
    </row>
    <row r="114" spans="1:6" x14ac:dyDescent="0.25">
      <c r="A114" s="10" t="s">
        <v>79</v>
      </c>
      <c r="B114" s="10"/>
      <c r="C114" s="10"/>
      <c r="D114" s="10"/>
      <c r="E114" s="10"/>
      <c r="F114" s="11">
        <f>F117</f>
        <v>12001720.439999999</v>
      </c>
    </row>
    <row r="116" spans="1:6" x14ac:dyDescent="0.25">
      <c r="A116" s="12" t="s">
        <v>80</v>
      </c>
      <c r="B116" s="12"/>
      <c r="C116" s="12"/>
      <c r="D116" s="12"/>
      <c r="E116" s="12"/>
      <c r="F116" s="3">
        <v>784943.1</v>
      </c>
    </row>
    <row r="117" spans="1:6" x14ac:dyDescent="0.25">
      <c r="A117" s="12" t="s">
        <v>81</v>
      </c>
      <c r="B117" s="12"/>
      <c r="C117" s="12"/>
      <c r="D117" s="12"/>
      <c r="E117" s="12"/>
      <c r="F117" s="3">
        <v>12001720.439999999</v>
      </c>
    </row>
    <row r="121" spans="1:6" x14ac:dyDescent="0.25">
      <c r="A121" s="7" t="s">
        <v>82</v>
      </c>
      <c r="B121" s="7"/>
      <c r="C121" s="7"/>
      <c r="D121" s="7"/>
      <c r="E121" s="7"/>
      <c r="F121" s="7"/>
    </row>
    <row r="123" spans="1:6" ht="15" customHeight="1" x14ac:dyDescent="0.25">
      <c r="A123" s="27" t="s">
        <v>83</v>
      </c>
      <c r="B123" s="27"/>
      <c r="C123" s="27"/>
      <c r="D123" s="27"/>
      <c r="E123" s="27"/>
      <c r="F123" s="27"/>
    </row>
    <row r="124" spans="1:6" ht="15" customHeight="1" x14ac:dyDescent="0.25">
      <c r="A124" s="21"/>
      <c r="B124" s="21"/>
      <c r="C124" s="21"/>
      <c r="D124" s="21"/>
      <c r="E124" s="21"/>
      <c r="F124" s="21"/>
    </row>
    <row r="127" spans="1:6" x14ac:dyDescent="0.25">
      <c r="A127" s="7" t="s">
        <v>84</v>
      </c>
      <c r="B127" s="7"/>
      <c r="C127" s="7"/>
      <c r="D127" s="7"/>
      <c r="E127" s="7"/>
      <c r="F127" s="7"/>
    </row>
    <row r="129" spans="1:9" x14ac:dyDescent="0.25">
      <c r="A129" s="35" t="s">
        <v>85</v>
      </c>
      <c r="F129" s="36"/>
    </row>
    <row r="130" spans="1:9" x14ac:dyDescent="0.25">
      <c r="F130" s="36"/>
    </row>
    <row r="131" spans="1:9" ht="120" customHeight="1" x14ac:dyDescent="0.25">
      <c r="A131" s="22" t="s">
        <v>86</v>
      </c>
      <c r="B131" s="22"/>
      <c r="C131" s="22"/>
      <c r="D131" s="22"/>
      <c r="E131" s="22"/>
      <c r="F131" s="22"/>
      <c r="G131" s="23"/>
      <c r="H131" s="23"/>
      <c r="I131" s="23"/>
    </row>
    <row r="132" spans="1:9" x14ac:dyDescent="0.25">
      <c r="G132" s="23"/>
      <c r="H132" s="23"/>
      <c r="I132" s="23"/>
    </row>
    <row r="133" spans="1:9" x14ac:dyDescent="0.25">
      <c r="A133" s="12" t="s">
        <v>87</v>
      </c>
      <c r="B133" s="12"/>
      <c r="C133" s="12"/>
      <c r="D133" s="12"/>
      <c r="E133" s="12"/>
      <c r="F133" s="12"/>
    </row>
    <row r="134" spans="1:9" x14ac:dyDescent="0.25">
      <c r="B134" s="37" t="s">
        <v>88</v>
      </c>
      <c r="C134" s="37"/>
      <c r="D134" s="37"/>
      <c r="E134" s="14" t="s">
        <v>89</v>
      </c>
    </row>
    <row r="135" spans="1:9" x14ac:dyDescent="0.25">
      <c r="B135" s="38" t="s">
        <v>90</v>
      </c>
      <c r="C135" s="38"/>
      <c r="D135" s="38"/>
      <c r="E135" s="20">
        <v>5778241.9400000004</v>
      </c>
    </row>
    <row r="136" spans="1:9" x14ac:dyDescent="0.25">
      <c r="B136" s="38" t="s">
        <v>91</v>
      </c>
      <c r="C136" s="38"/>
      <c r="D136" s="38"/>
      <c r="E136" s="20">
        <v>0</v>
      </c>
    </row>
    <row r="137" spans="1:9" x14ac:dyDescent="0.25">
      <c r="B137" s="38" t="s">
        <v>92</v>
      </c>
      <c r="C137" s="38"/>
      <c r="D137" s="38"/>
      <c r="E137" s="20">
        <v>3350874.32</v>
      </c>
    </row>
    <row r="138" spans="1:9" x14ac:dyDescent="0.25">
      <c r="B138" s="38" t="s">
        <v>93</v>
      </c>
      <c r="C138" s="38"/>
      <c r="D138" s="38"/>
      <c r="E138" s="20">
        <v>25082.76</v>
      </c>
    </row>
    <row r="139" spans="1:9" x14ac:dyDescent="0.25">
      <c r="B139" s="38" t="s">
        <v>94</v>
      </c>
      <c r="C139" s="38"/>
      <c r="D139" s="38"/>
      <c r="E139" s="20">
        <v>211372.83</v>
      </c>
    </row>
    <row r="140" spans="1:9" x14ac:dyDescent="0.25">
      <c r="B140" s="38" t="s">
        <v>95</v>
      </c>
      <c r="C140" s="38"/>
      <c r="D140" s="38"/>
      <c r="E140" s="39">
        <v>0</v>
      </c>
    </row>
    <row r="141" spans="1:9" x14ac:dyDescent="0.25">
      <c r="B141" s="38" t="s">
        <v>96</v>
      </c>
      <c r="C141" s="38"/>
      <c r="D141" s="38"/>
      <c r="E141" s="39">
        <v>150932306</v>
      </c>
    </row>
    <row r="142" spans="1:9" ht="15.75" thickBot="1" x14ac:dyDescent="0.3">
      <c r="B142" s="40" t="s">
        <v>97</v>
      </c>
      <c r="C142" s="40"/>
      <c r="D142" s="40"/>
      <c r="E142" s="39">
        <v>0</v>
      </c>
    </row>
    <row r="143" spans="1:9" ht="15.75" thickBot="1" x14ac:dyDescent="0.3">
      <c r="B143" s="41" t="s">
        <v>98</v>
      </c>
      <c r="C143" s="42"/>
      <c r="D143" s="43"/>
      <c r="E143" s="44">
        <f>SUM(E135:E142)</f>
        <v>160297877.84999999</v>
      </c>
    </row>
    <row r="146" spans="1:6" x14ac:dyDescent="0.25">
      <c r="A146" s="35" t="s">
        <v>99</v>
      </c>
    </row>
    <row r="149" spans="1:6" ht="15" customHeight="1" x14ac:dyDescent="0.25">
      <c r="A149" s="27" t="s">
        <v>100</v>
      </c>
      <c r="B149" s="27"/>
      <c r="C149" s="27"/>
      <c r="D149" s="27"/>
      <c r="E149" s="27"/>
      <c r="F149" s="27"/>
    </row>
    <row r="150" spans="1:6" x14ac:dyDescent="0.25">
      <c r="B150" s="37" t="s">
        <v>101</v>
      </c>
      <c r="C150" s="37"/>
      <c r="D150" s="37"/>
      <c r="E150" s="14" t="s">
        <v>102</v>
      </c>
    </row>
    <row r="151" spans="1:6" x14ac:dyDescent="0.25">
      <c r="B151" s="38" t="s">
        <v>103</v>
      </c>
      <c r="C151" s="38"/>
      <c r="D151" s="38"/>
      <c r="E151" s="20">
        <v>2144328.9</v>
      </c>
    </row>
    <row r="152" spans="1:6" x14ac:dyDescent="0.25">
      <c r="B152" s="38" t="s">
        <v>104</v>
      </c>
      <c r="C152" s="38"/>
      <c r="D152" s="38"/>
      <c r="E152" s="20">
        <v>251338.57</v>
      </c>
    </row>
    <row r="153" spans="1:6" x14ac:dyDescent="0.25">
      <c r="B153" s="38" t="s">
        <v>105</v>
      </c>
      <c r="C153" s="38"/>
      <c r="D153" s="38"/>
      <c r="E153" s="20">
        <v>1998074.51</v>
      </c>
    </row>
    <row r="154" spans="1:6" x14ac:dyDescent="0.25">
      <c r="B154" s="38" t="s">
        <v>106</v>
      </c>
      <c r="C154" s="38"/>
      <c r="D154" s="38"/>
      <c r="E154" s="20">
        <v>121084.5</v>
      </c>
    </row>
    <row r="155" spans="1:6" x14ac:dyDescent="0.25">
      <c r="B155" s="38" t="s">
        <v>107</v>
      </c>
      <c r="C155" s="38"/>
      <c r="D155" s="38"/>
      <c r="E155" s="20">
        <v>0</v>
      </c>
    </row>
    <row r="156" spans="1:6" x14ac:dyDescent="0.25">
      <c r="B156" s="38" t="s">
        <v>108</v>
      </c>
      <c r="C156" s="38"/>
      <c r="D156" s="38"/>
      <c r="E156" s="39">
        <v>0</v>
      </c>
    </row>
    <row r="157" spans="1:6" x14ac:dyDescent="0.25">
      <c r="B157" s="38" t="s">
        <v>109</v>
      </c>
      <c r="C157" s="38"/>
      <c r="D157" s="38"/>
      <c r="E157" s="39">
        <v>0</v>
      </c>
    </row>
    <row r="158" spans="1:6" x14ac:dyDescent="0.25">
      <c r="B158" s="38" t="s">
        <v>110</v>
      </c>
      <c r="C158" s="38"/>
      <c r="D158" s="38"/>
      <c r="E158" s="39">
        <v>0</v>
      </c>
    </row>
    <row r="159" spans="1:6" ht="15.75" thickBot="1" x14ac:dyDescent="0.3">
      <c r="B159" s="40" t="s">
        <v>111</v>
      </c>
      <c r="C159" s="40"/>
      <c r="D159" s="40"/>
      <c r="E159" s="39">
        <v>103457.61</v>
      </c>
    </row>
    <row r="160" spans="1:6" ht="15.75" thickBot="1" x14ac:dyDescent="0.3">
      <c r="B160" s="41" t="s">
        <v>112</v>
      </c>
      <c r="C160" s="42"/>
      <c r="D160" s="43"/>
      <c r="E160" s="44">
        <f>SUM(E151:E159)</f>
        <v>4618284.09</v>
      </c>
    </row>
    <row r="164" spans="1:6" x14ac:dyDescent="0.25">
      <c r="A164" s="7" t="s">
        <v>113</v>
      </c>
      <c r="B164" s="7"/>
      <c r="C164" s="7"/>
      <c r="D164" s="7"/>
      <c r="E164" s="7"/>
      <c r="F164" s="7"/>
    </row>
    <row r="166" spans="1:6" x14ac:dyDescent="0.25">
      <c r="A166" s="35" t="s">
        <v>114</v>
      </c>
    </row>
    <row r="168" spans="1:6" ht="30" customHeight="1" x14ac:dyDescent="0.25">
      <c r="A168" s="27" t="s">
        <v>115</v>
      </c>
      <c r="B168" s="27"/>
      <c r="C168" s="27"/>
      <c r="D168" s="27"/>
      <c r="E168" s="27"/>
      <c r="F168" s="27"/>
    </row>
    <row r="169" spans="1:6" x14ac:dyDescent="0.25">
      <c r="B169" s="14" t="s">
        <v>116</v>
      </c>
      <c r="C169" s="14"/>
      <c r="D169" s="14" t="s">
        <v>117</v>
      </c>
      <c r="E169" s="14" t="s">
        <v>118</v>
      </c>
    </row>
    <row r="170" spans="1:6" x14ac:dyDescent="0.25">
      <c r="B170" s="45" t="s">
        <v>119</v>
      </c>
      <c r="C170" s="45"/>
      <c r="D170" s="20">
        <v>0</v>
      </c>
      <c r="E170" s="20">
        <v>519184.7</v>
      </c>
    </row>
    <row r="171" spans="1:6" ht="15.75" thickBot="1" x14ac:dyDescent="0.3">
      <c r="B171" s="46" t="s">
        <v>120</v>
      </c>
      <c r="C171" s="46"/>
      <c r="D171" s="39">
        <v>80240.61</v>
      </c>
      <c r="E171" s="39">
        <v>357917.85</v>
      </c>
    </row>
    <row r="172" spans="1:6" ht="15.75" thickBot="1" x14ac:dyDescent="0.3">
      <c r="B172" s="47" t="s">
        <v>121</v>
      </c>
      <c r="C172" s="47"/>
      <c r="D172" s="44">
        <f>SUM(D170:D171)</f>
        <v>80240.61</v>
      </c>
      <c r="E172" s="44">
        <f>SUM(E170:E171)</f>
        <v>877102.55</v>
      </c>
    </row>
    <row r="174" spans="1:6" x14ac:dyDescent="0.25">
      <c r="A174" s="7" t="s">
        <v>122</v>
      </c>
      <c r="B174" s="7"/>
      <c r="C174" s="7"/>
      <c r="D174" s="7"/>
      <c r="E174" s="7"/>
      <c r="F174" s="7"/>
    </row>
    <row r="177" spans="1:7" x14ac:dyDescent="0.25">
      <c r="A177" s="10" t="s">
        <v>123</v>
      </c>
      <c r="B177" s="10"/>
      <c r="C177" s="10"/>
      <c r="D177" s="10"/>
      <c r="E177" s="10"/>
      <c r="F177" s="10"/>
    </row>
    <row r="178" spans="1:7" x14ac:dyDescent="0.25">
      <c r="G178" s="23"/>
    </row>
    <row r="179" spans="1:7" x14ac:dyDescent="0.25">
      <c r="A179" s="27" t="s">
        <v>124</v>
      </c>
      <c r="B179" s="27"/>
      <c r="C179" s="27"/>
      <c r="D179" s="27"/>
      <c r="E179" s="27"/>
      <c r="F179" s="27"/>
    </row>
    <row r="180" spans="1:7" ht="26.25" x14ac:dyDescent="0.25">
      <c r="A180" s="48" t="s">
        <v>125</v>
      </c>
      <c r="B180" s="48" t="s">
        <v>126</v>
      </c>
      <c r="C180" s="48" t="s">
        <v>127</v>
      </c>
      <c r="D180" s="48" t="s">
        <v>128</v>
      </c>
      <c r="E180" s="48" t="s">
        <v>129</v>
      </c>
      <c r="F180" s="48" t="s">
        <v>130</v>
      </c>
    </row>
    <row r="181" spans="1:7" x14ac:dyDescent="0.25">
      <c r="A181" s="49" t="s">
        <v>103</v>
      </c>
      <c r="B181" s="20">
        <v>31546565.170000002</v>
      </c>
      <c r="C181" s="20">
        <v>30872263.780000001</v>
      </c>
      <c r="D181" s="20">
        <v>2144328.9</v>
      </c>
      <c r="E181" s="20">
        <f>+C181-D181</f>
        <v>28727934.880000003</v>
      </c>
      <c r="F181" s="50">
        <f>+C181/D181</f>
        <v>14.397168167625779</v>
      </c>
    </row>
    <row r="182" spans="1:7" x14ac:dyDescent="0.25">
      <c r="A182" s="49" t="s">
        <v>131</v>
      </c>
      <c r="B182" s="20">
        <v>6791589</v>
      </c>
      <c r="C182" s="39">
        <v>6701195.1900000004</v>
      </c>
      <c r="D182" s="39">
        <v>251338.57</v>
      </c>
      <c r="E182" s="20">
        <f t="shared" ref="E182:E190" si="0">+C182-D182</f>
        <v>6449856.6200000001</v>
      </c>
      <c r="F182" s="50">
        <f t="shared" ref="F182:F190" si="1">+C182/D182</f>
        <v>26.662024813780075</v>
      </c>
    </row>
    <row r="183" spans="1:7" x14ac:dyDescent="0.25">
      <c r="A183" s="49" t="s">
        <v>105</v>
      </c>
      <c r="B183" s="20">
        <v>15833364.539999999</v>
      </c>
      <c r="C183" s="39">
        <v>16813025.739999998</v>
      </c>
      <c r="D183" s="39">
        <v>1998074.51</v>
      </c>
      <c r="E183" s="20">
        <f t="shared" si="0"/>
        <v>14814951.229999999</v>
      </c>
      <c r="F183" s="50">
        <f t="shared" si="1"/>
        <v>8.414613997553074</v>
      </c>
    </row>
    <row r="184" spans="1:7" x14ac:dyDescent="0.25">
      <c r="A184" s="49" t="s">
        <v>132</v>
      </c>
      <c r="B184" s="20">
        <v>9653771.3100000005</v>
      </c>
      <c r="C184" s="39">
        <v>9774451.3100000005</v>
      </c>
      <c r="D184" s="39">
        <v>121084.5</v>
      </c>
      <c r="E184" s="20">
        <f t="shared" si="0"/>
        <v>9653366.8100000005</v>
      </c>
      <c r="F184" s="50">
        <f t="shared" si="1"/>
        <v>80.724215816227513</v>
      </c>
    </row>
    <row r="185" spans="1:7" x14ac:dyDescent="0.25">
      <c r="A185" s="49" t="s">
        <v>133</v>
      </c>
      <c r="B185" s="20">
        <v>5700060.7000000002</v>
      </c>
      <c r="C185" s="39">
        <v>5712414.7000000002</v>
      </c>
      <c r="D185" s="39">
        <v>12354</v>
      </c>
      <c r="E185" s="20">
        <f t="shared" si="0"/>
        <v>5700060.7000000002</v>
      </c>
      <c r="F185" s="50">
        <f t="shared" si="1"/>
        <v>462.39393718633642</v>
      </c>
    </row>
    <row r="186" spans="1:7" x14ac:dyDescent="0.25">
      <c r="A186" s="49" t="s">
        <v>108</v>
      </c>
      <c r="B186" s="39">
        <v>86938662.409999996</v>
      </c>
      <c r="C186" s="39">
        <v>81415274.409999996</v>
      </c>
      <c r="D186" s="39">
        <v>0</v>
      </c>
      <c r="E186" s="20">
        <f t="shared" si="0"/>
        <v>81415274.409999996</v>
      </c>
      <c r="F186" s="50" t="e">
        <f t="shared" si="1"/>
        <v>#DIV/0!</v>
      </c>
    </row>
    <row r="187" spans="1:7" x14ac:dyDescent="0.25">
      <c r="A187" s="49" t="s">
        <v>134</v>
      </c>
      <c r="B187" s="39">
        <v>0</v>
      </c>
      <c r="C187" s="39"/>
      <c r="D187" s="39">
        <v>0</v>
      </c>
      <c r="E187" s="20">
        <f t="shared" si="0"/>
        <v>0</v>
      </c>
      <c r="F187" s="50" t="e">
        <f t="shared" si="1"/>
        <v>#DIV/0!</v>
      </c>
    </row>
    <row r="188" spans="1:7" x14ac:dyDescent="0.25">
      <c r="A188" s="49" t="s">
        <v>135</v>
      </c>
      <c r="B188" s="39">
        <v>0</v>
      </c>
      <c r="C188" s="39"/>
      <c r="D188" s="39">
        <v>0</v>
      </c>
      <c r="E188" s="20">
        <f t="shared" si="0"/>
        <v>0</v>
      </c>
      <c r="F188" s="50" t="e">
        <f t="shared" si="1"/>
        <v>#DIV/0!</v>
      </c>
    </row>
    <row r="189" spans="1:7" x14ac:dyDescent="0.25">
      <c r="A189" s="49" t="s">
        <v>136</v>
      </c>
      <c r="B189" s="39">
        <v>0</v>
      </c>
      <c r="C189" s="39"/>
      <c r="D189" s="39">
        <v>0</v>
      </c>
      <c r="E189" s="20">
        <f t="shared" si="0"/>
        <v>0</v>
      </c>
      <c r="F189" s="50" t="e">
        <f t="shared" si="1"/>
        <v>#DIV/0!</v>
      </c>
    </row>
    <row r="190" spans="1:7" ht="15.75" thickBot="1" x14ac:dyDescent="0.3">
      <c r="A190" s="51" t="s">
        <v>111</v>
      </c>
      <c r="B190" s="39">
        <v>3833864.72</v>
      </c>
      <c r="C190" s="39">
        <v>3833864.72</v>
      </c>
      <c r="D190" s="39">
        <v>181206.25</v>
      </c>
      <c r="E190" s="20">
        <f t="shared" si="0"/>
        <v>3652658.47</v>
      </c>
      <c r="F190" s="50">
        <f t="shared" si="1"/>
        <v>21.157464049943091</v>
      </c>
    </row>
    <row r="191" spans="1:7" ht="15.75" thickBot="1" x14ac:dyDescent="0.3">
      <c r="A191" s="47" t="s">
        <v>121</v>
      </c>
      <c r="B191" s="44">
        <f>SUM(B181:B190)</f>
        <v>160297877.84999999</v>
      </c>
      <c r="C191" s="44">
        <f>SUM(C181:C190)</f>
        <v>155122489.84999999</v>
      </c>
      <c r="D191" s="44">
        <f>SUM(D181:D190)</f>
        <v>4708386.7299999995</v>
      </c>
      <c r="E191" s="44">
        <f>SUM(E181:E190)</f>
        <v>150414103.12</v>
      </c>
      <c r="F191" s="52"/>
    </row>
    <row r="193" spans="1:6" x14ac:dyDescent="0.25">
      <c r="E193" s="53"/>
    </row>
    <row r="194" spans="1:6" x14ac:dyDescent="0.25">
      <c r="A194" s="10" t="s">
        <v>137</v>
      </c>
      <c r="B194" s="10"/>
      <c r="C194" s="10"/>
      <c r="D194" s="10"/>
      <c r="E194" s="10"/>
      <c r="F194" s="10"/>
    </row>
    <row r="196" spans="1:6" x14ac:dyDescent="0.25">
      <c r="A196" s="27" t="s">
        <v>138</v>
      </c>
      <c r="B196" s="27"/>
      <c r="C196" s="27"/>
      <c r="D196" s="27"/>
      <c r="E196" s="27"/>
      <c r="F196" s="27"/>
    </row>
    <row r="197" spans="1:6" ht="26.25" x14ac:dyDescent="0.25">
      <c r="A197" s="48" t="s">
        <v>139</v>
      </c>
      <c r="B197" s="48" t="s">
        <v>140</v>
      </c>
      <c r="C197" s="48" t="s">
        <v>141</v>
      </c>
      <c r="D197" s="48" t="s">
        <v>142</v>
      </c>
      <c r="E197" s="48" t="s">
        <v>129</v>
      </c>
      <c r="F197" s="48" t="s">
        <v>130</v>
      </c>
    </row>
    <row r="198" spans="1:6" x14ac:dyDescent="0.25">
      <c r="A198" s="49" t="s">
        <v>90</v>
      </c>
      <c r="B198" s="54">
        <v>5778241.9400000004</v>
      </c>
      <c r="C198" s="54">
        <v>5712097.04</v>
      </c>
      <c r="D198" s="20">
        <v>2472050.5</v>
      </c>
      <c r="E198" s="20">
        <f>B198-D198</f>
        <v>3306191.4400000004</v>
      </c>
      <c r="F198" s="50">
        <f>E198*100/B198</f>
        <v>57.217947506019456</v>
      </c>
    </row>
    <row r="199" spans="1:6" x14ac:dyDescent="0.25">
      <c r="A199" s="49" t="s">
        <v>143</v>
      </c>
      <c r="B199" s="54">
        <v>0</v>
      </c>
      <c r="C199" s="55">
        <v>0</v>
      </c>
      <c r="D199" s="39">
        <v>0</v>
      </c>
      <c r="E199" s="20">
        <f t="shared" ref="E199:E205" si="2">B199-D199</f>
        <v>0</v>
      </c>
      <c r="F199" s="50" t="e">
        <f t="shared" ref="F199:F205" si="3">E199*100/B199</f>
        <v>#DIV/0!</v>
      </c>
    </row>
    <row r="200" spans="1:6" x14ac:dyDescent="0.25">
      <c r="A200" s="49" t="s">
        <v>92</v>
      </c>
      <c r="B200" s="54">
        <v>3350874.32</v>
      </c>
      <c r="C200" s="55">
        <v>3330519.22</v>
      </c>
      <c r="D200" s="39">
        <v>487645.25</v>
      </c>
      <c r="E200" s="20">
        <f t="shared" si="2"/>
        <v>2863229.07</v>
      </c>
      <c r="F200" s="50">
        <f t="shared" si="3"/>
        <v>85.447223517472906</v>
      </c>
    </row>
    <row r="201" spans="1:6" x14ac:dyDescent="0.25">
      <c r="A201" s="49" t="s">
        <v>93</v>
      </c>
      <c r="B201" s="54">
        <v>25082.76</v>
      </c>
      <c r="C201" s="55">
        <v>25082.76</v>
      </c>
      <c r="D201" s="39"/>
      <c r="E201" s="20">
        <f t="shared" si="2"/>
        <v>25082.76</v>
      </c>
      <c r="F201" s="50">
        <f t="shared" si="3"/>
        <v>100</v>
      </c>
    </row>
    <row r="202" spans="1:6" x14ac:dyDescent="0.25">
      <c r="A202" s="49" t="s">
        <v>94</v>
      </c>
      <c r="B202" s="54">
        <v>211372.83</v>
      </c>
      <c r="C202" s="55">
        <v>297872.83</v>
      </c>
      <c r="D202" s="39">
        <v>106837.03</v>
      </c>
      <c r="E202" s="20">
        <f t="shared" si="2"/>
        <v>104535.79999999999</v>
      </c>
      <c r="F202" s="50">
        <f t="shared" si="3"/>
        <v>49.455646688365761</v>
      </c>
    </row>
    <row r="203" spans="1:6" x14ac:dyDescent="0.25">
      <c r="A203" s="49" t="s">
        <v>144</v>
      </c>
      <c r="B203" s="54">
        <v>0</v>
      </c>
      <c r="C203" s="55">
        <v>0</v>
      </c>
      <c r="D203" s="39">
        <v>0</v>
      </c>
      <c r="E203" s="20">
        <f t="shared" si="2"/>
        <v>0</v>
      </c>
      <c r="F203" s="50" t="e">
        <f t="shared" si="3"/>
        <v>#DIV/0!</v>
      </c>
    </row>
    <row r="204" spans="1:6" x14ac:dyDescent="0.25">
      <c r="A204" s="49" t="s">
        <v>145</v>
      </c>
      <c r="B204" s="54">
        <v>150932306</v>
      </c>
      <c r="C204" s="55">
        <v>145756918</v>
      </c>
      <c r="D204" s="39">
        <v>2336694.41</v>
      </c>
      <c r="E204" s="20">
        <f t="shared" si="2"/>
        <v>148595611.59</v>
      </c>
      <c r="F204" s="50">
        <f t="shared" si="3"/>
        <v>98.451826204788787</v>
      </c>
    </row>
    <row r="205" spans="1:6" ht="15.75" thickBot="1" x14ac:dyDescent="0.3">
      <c r="A205" s="51" t="s">
        <v>146</v>
      </c>
      <c r="B205" s="54">
        <v>0</v>
      </c>
      <c r="C205" s="55">
        <v>0</v>
      </c>
      <c r="D205" s="39">
        <v>0</v>
      </c>
      <c r="E205" s="20">
        <f t="shared" si="2"/>
        <v>0</v>
      </c>
      <c r="F205" s="50" t="e">
        <f t="shared" si="3"/>
        <v>#DIV/0!</v>
      </c>
    </row>
    <row r="206" spans="1:6" ht="15.75" thickBot="1" x14ac:dyDescent="0.3">
      <c r="A206" s="47" t="s">
        <v>121</v>
      </c>
      <c r="B206" s="44">
        <f>SUM(B198:B205)</f>
        <v>160297877.84999999</v>
      </c>
      <c r="C206" s="44">
        <f>SUM(C198:C205)</f>
        <v>155122489.84999999</v>
      </c>
      <c r="D206" s="44">
        <f>SUM(D198:D205)</f>
        <v>5403227.1899999995</v>
      </c>
      <c r="E206" s="44">
        <f>SUM(E198:E205)</f>
        <v>154894650.66</v>
      </c>
      <c r="F206" s="52"/>
    </row>
    <row r="210" spans="1:6" x14ac:dyDescent="0.25">
      <c r="A210" s="7" t="s">
        <v>147</v>
      </c>
      <c r="B210" s="7"/>
      <c r="C210" s="7"/>
      <c r="D210" s="7"/>
      <c r="E210" s="7"/>
      <c r="F210" s="7"/>
    </row>
    <row r="213" spans="1:6" x14ac:dyDescent="0.25">
      <c r="A213" s="10" t="s">
        <v>148</v>
      </c>
      <c r="B213" s="10"/>
      <c r="C213" s="10"/>
      <c r="D213" s="10"/>
      <c r="E213" s="10"/>
      <c r="F213" s="10"/>
    </row>
    <row r="214" spans="1:6" x14ac:dyDescent="0.25">
      <c r="A214" s="30"/>
      <c r="B214" s="30"/>
      <c r="C214" s="30"/>
      <c r="D214" s="30"/>
      <c r="E214" s="30"/>
      <c r="F214" s="30"/>
    </row>
    <row r="215" spans="1:6" x14ac:dyDescent="0.25">
      <c r="A215" s="56" t="s">
        <v>149</v>
      </c>
      <c r="B215" s="57" t="s">
        <v>101</v>
      </c>
      <c r="C215" s="58"/>
      <c r="D215" s="59"/>
      <c r="E215" s="14" t="s">
        <v>102</v>
      </c>
    </row>
    <row r="216" spans="1:6" x14ac:dyDescent="0.25">
      <c r="B216" s="60" t="s">
        <v>140</v>
      </c>
      <c r="C216" s="61"/>
      <c r="D216" s="62"/>
      <c r="E216" s="20">
        <f>B206</f>
        <v>160297877.84999999</v>
      </c>
    </row>
    <row r="217" spans="1:6" x14ac:dyDescent="0.25">
      <c r="B217" s="60" t="s">
        <v>150</v>
      </c>
      <c r="C217" s="61"/>
      <c r="D217" s="62"/>
      <c r="E217" s="39">
        <f>E216-E219</f>
        <v>154894650.66</v>
      </c>
    </row>
    <row r="218" spans="1:6" x14ac:dyDescent="0.25">
      <c r="B218" s="60" t="s">
        <v>151</v>
      </c>
      <c r="C218" s="61"/>
      <c r="D218" s="62"/>
      <c r="E218" s="39">
        <v>-5175388</v>
      </c>
    </row>
    <row r="219" spans="1:6" x14ac:dyDescent="0.25">
      <c r="B219" s="60" t="s">
        <v>152</v>
      </c>
      <c r="C219" s="61"/>
      <c r="D219" s="62"/>
      <c r="E219" s="39">
        <f>D206</f>
        <v>5403227.1899999995</v>
      </c>
    </row>
    <row r="220" spans="1:6" x14ac:dyDescent="0.25">
      <c r="B220" s="38" t="s">
        <v>153</v>
      </c>
      <c r="C220" s="38"/>
      <c r="D220" s="38"/>
      <c r="E220" s="20">
        <f>E219</f>
        <v>5403227.1899999995</v>
      </c>
    </row>
    <row r="222" spans="1:6" x14ac:dyDescent="0.25">
      <c r="A222" s="56" t="s">
        <v>154</v>
      </c>
      <c r="B222" s="57" t="s">
        <v>101</v>
      </c>
      <c r="C222" s="58"/>
      <c r="D222" s="59"/>
      <c r="E222" s="14" t="s">
        <v>102</v>
      </c>
    </row>
    <row r="223" spans="1:6" x14ac:dyDescent="0.25">
      <c r="B223" s="60" t="s">
        <v>155</v>
      </c>
      <c r="C223" s="61"/>
      <c r="D223" s="62"/>
      <c r="E223" s="20">
        <f>B206</f>
        <v>160297877.84999999</v>
      </c>
    </row>
    <row r="224" spans="1:6" x14ac:dyDescent="0.25">
      <c r="B224" s="60" t="s">
        <v>156</v>
      </c>
      <c r="C224" s="61"/>
      <c r="D224" s="62"/>
      <c r="E224" s="39">
        <f>E223-E229+E225</f>
        <v>150471549.72999999</v>
      </c>
    </row>
    <row r="225" spans="1:6" x14ac:dyDescent="0.25">
      <c r="B225" s="60" t="s">
        <v>157</v>
      </c>
      <c r="C225" s="61"/>
      <c r="D225" s="62"/>
      <c r="E225" s="39">
        <f>E218</f>
        <v>-5175388</v>
      </c>
    </row>
    <row r="226" spans="1:6" x14ac:dyDescent="0.25">
      <c r="B226" s="60" t="s">
        <v>158</v>
      </c>
      <c r="C226" s="61"/>
      <c r="D226" s="62"/>
      <c r="E226" s="39">
        <f>D191</f>
        <v>4708386.7299999995</v>
      </c>
    </row>
    <row r="227" spans="1:6" x14ac:dyDescent="0.25">
      <c r="B227" s="38" t="s">
        <v>159</v>
      </c>
      <c r="C227" s="38"/>
      <c r="D227" s="38"/>
      <c r="E227" s="20">
        <f>E226</f>
        <v>4708386.7299999995</v>
      </c>
    </row>
    <row r="228" spans="1:6" x14ac:dyDescent="0.25">
      <c r="B228" s="38" t="s">
        <v>160</v>
      </c>
      <c r="C228" s="38"/>
      <c r="D228" s="38"/>
      <c r="E228" s="20">
        <f>E226</f>
        <v>4708386.7299999995</v>
      </c>
    </row>
    <row r="229" spans="1:6" x14ac:dyDescent="0.25">
      <c r="B229" s="38" t="s">
        <v>161</v>
      </c>
      <c r="C229" s="38"/>
      <c r="D229" s="38"/>
      <c r="E229" s="20">
        <v>4650940.12</v>
      </c>
    </row>
    <row r="233" spans="1:6" x14ac:dyDescent="0.25">
      <c r="A233" s="7" t="s">
        <v>162</v>
      </c>
      <c r="B233" s="7"/>
      <c r="C233" s="7"/>
      <c r="D233" s="7"/>
      <c r="E233" s="7"/>
      <c r="F233" s="7"/>
    </row>
    <row r="236" spans="1:6" x14ac:dyDescent="0.25">
      <c r="A236" s="10" t="s">
        <v>163</v>
      </c>
      <c r="B236" s="10"/>
      <c r="C236" s="10"/>
      <c r="D236" s="10"/>
      <c r="E236" s="10"/>
      <c r="F236" s="10"/>
    </row>
    <row r="238" spans="1:6" ht="60" customHeight="1" x14ac:dyDescent="0.25">
      <c r="A238" s="27" t="s">
        <v>164</v>
      </c>
      <c r="B238" s="27"/>
      <c r="C238" s="27"/>
      <c r="D238" s="27"/>
      <c r="E238" s="27"/>
      <c r="F238" s="27"/>
    </row>
    <row r="240" spans="1:6" x14ac:dyDescent="0.25">
      <c r="A240" s="27" t="s">
        <v>165</v>
      </c>
      <c r="B240" s="27"/>
      <c r="C240" s="27"/>
      <c r="D240" s="27"/>
      <c r="E240" s="27"/>
      <c r="F240" s="27"/>
    </row>
    <row r="242" spans="1:6" ht="45" customHeight="1" x14ac:dyDescent="0.25">
      <c r="A242" s="27" t="s">
        <v>166</v>
      </c>
      <c r="B242" s="27"/>
      <c r="C242" s="27"/>
      <c r="D242" s="27"/>
      <c r="E242" s="27"/>
      <c r="F242" s="27"/>
    </row>
    <row r="245" spans="1:6" x14ac:dyDescent="0.25">
      <c r="A245" s="10" t="s">
        <v>167</v>
      </c>
      <c r="B245" s="10"/>
      <c r="C245" s="10"/>
      <c r="D245" s="10"/>
      <c r="E245" s="10"/>
      <c r="F245" s="10"/>
    </row>
    <row r="247" spans="1:6" ht="75" customHeight="1" x14ac:dyDescent="0.25">
      <c r="A247" s="27" t="s">
        <v>168</v>
      </c>
      <c r="B247" s="27"/>
      <c r="C247" s="27"/>
      <c r="D247" s="27"/>
      <c r="E247" s="27"/>
      <c r="F247" s="27"/>
    </row>
    <row r="249" spans="1:6" x14ac:dyDescent="0.25">
      <c r="A249" s="10" t="s">
        <v>169</v>
      </c>
      <c r="B249" s="10"/>
      <c r="C249" s="10"/>
      <c r="D249" s="10"/>
      <c r="E249" s="10"/>
      <c r="F249" s="10"/>
    </row>
    <row r="250" spans="1:6" x14ac:dyDescent="0.25">
      <c r="A250" s="63"/>
    </row>
    <row r="251" spans="1:6" ht="45" customHeight="1" x14ac:dyDescent="0.25">
      <c r="A251" s="27" t="s">
        <v>170</v>
      </c>
      <c r="B251" s="27"/>
      <c r="C251" s="27"/>
      <c r="D251" s="27"/>
      <c r="E251" s="27"/>
      <c r="F251" s="27"/>
    </row>
    <row r="252" spans="1:6" ht="15" customHeight="1" x14ac:dyDescent="0.25">
      <c r="A252" s="64"/>
      <c r="B252" s="21"/>
      <c r="C252" s="21"/>
      <c r="D252" s="21"/>
      <c r="E252" s="21"/>
      <c r="F252" s="21"/>
    </row>
    <row r="253" spans="1:6" ht="60" customHeight="1" x14ac:dyDescent="0.25">
      <c r="A253" s="27" t="s">
        <v>171</v>
      </c>
      <c r="B253" s="27"/>
      <c r="C253" s="27"/>
      <c r="D253" s="27"/>
      <c r="E253" s="27"/>
      <c r="F253" s="27"/>
    </row>
    <row r="254" spans="1:6" ht="3" customHeight="1" x14ac:dyDescent="0.25"/>
    <row r="255" spans="1:6" ht="30" customHeight="1" x14ac:dyDescent="0.25">
      <c r="A255" s="27" t="s">
        <v>172</v>
      </c>
      <c r="B255" s="27"/>
      <c r="C255" s="27"/>
      <c r="D255" s="27"/>
      <c r="E255" s="27"/>
      <c r="F255" s="27"/>
    </row>
    <row r="256" spans="1:6" ht="3.75" customHeight="1" x14ac:dyDescent="0.25">
      <c r="A256" s="65"/>
    </row>
    <row r="257" spans="1:6" ht="36.75" customHeight="1" x14ac:dyDescent="0.25">
      <c r="A257" s="27" t="s">
        <v>173</v>
      </c>
      <c r="B257" s="27"/>
      <c r="C257" s="27"/>
      <c r="D257" s="27"/>
      <c r="E257" s="27"/>
      <c r="F257" s="27"/>
    </row>
    <row r="258" spans="1:6" ht="7.5" customHeight="1" x14ac:dyDescent="0.25">
      <c r="A258" s="65"/>
    </row>
    <row r="259" spans="1:6" ht="48.75" customHeight="1" x14ac:dyDescent="0.25">
      <c r="A259" s="27" t="s">
        <v>174</v>
      </c>
      <c r="B259" s="27"/>
      <c r="C259" s="27"/>
      <c r="D259" s="27"/>
      <c r="E259" s="27"/>
      <c r="F259" s="27"/>
    </row>
    <row r="260" spans="1:6" ht="3" customHeight="1" x14ac:dyDescent="0.25"/>
    <row r="261" spans="1:6" ht="51.75" customHeight="1" x14ac:dyDescent="0.25">
      <c r="A261" s="27" t="s">
        <v>175</v>
      </c>
      <c r="B261" s="27"/>
      <c r="C261" s="27"/>
      <c r="D261" s="27"/>
      <c r="E261" s="27"/>
      <c r="F261" s="27"/>
    </row>
    <row r="262" spans="1:6" ht="3.75" customHeight="1" x14ac:dyDescent="0.25">
      <c r="A262" s="65"/>
    </row>
    <row r="263" spans="1:6" ht="55.5" customHeight="1" x14ac:dyDescent="0.25">
      <c r="A263" s="27" t="s">
        <v>176</v>
      </c>
      <c r="B263" s="27"/>
      <c r="C263" s="27"/>
      <c r="D263" s="27"/>
      <c r="E263" s="27"/>
      <c r="F263" s="27"/>
    </row>
    <row r="264" spans="1:6" x14ac:dyDescent="0.25">
      <c r="A264" s="65"/>
    </row>
    <row r="265" spans="1:6" ht="30" customHeight="1" x14ac:dyDescent="0.25">
      <c r="A265" s="27" t="s">
        <v>177</v>
      </c>
      <c r="B265" s="27"/>
      <c r="C265" s="27"/>
      <c r="D265" s="27"/>
      <c r="E265" s="27"/>
      <c r="F265" s="27"/>
    </row>
    <row r="266" spans="1:6" ht="2.25" customHeight="1" x14ac:dyDescent="0.25">
      <c r="A266" s="65"/>
    </row>
    <row r="267" spans="1:6" ht="56.25" customHeight="1" x14ac:dyDescent="0.25">
      <c r="A267" s="27" t="s">
        <v>178</v>
      </c>
      <c r="B267" s="27"/>
      <c r="C267" s="27"/>
      <c r="D267" s="27"/>
      <c r="E267" s="27"/>
      <c r="F267" s="27"/>
    </row>
    <row r="268" spans="1:6" ht="4.5" customHeight="1" x14ac:dyDescent="0.25">
      <c r="A268" s="65"/>
    </row>
    <row r="269" spans="1:6" ht="36.75" customHeight="1" x14ac:dyDescent="0.25">
      <c r="A269" s="27" t="s">
        <v>179</v>
      </c>
      <c r="B269" s="27"/>
      <c r="C269" s="27"/>
      <c r="D269" s="27"/>
      <c r="E269" s="27"/>
      <c r="F269" s="27"/>
    </row>
    <row r="270" spans="1:6" ht="6.75" customHeight="1" x14ac:dyDescent="0.25">
      <c r="A270" s="65"/>
    </row>
    <row r="271" spans="1:6" ht="7.5" customHeight="1" x14ac:dyDescent="0.25">
      <c r="A271" s="27"/>
      <c r="B271" s="27"/>
      <c r="C271" s="27"/>
      <c r="D271" s="27"/>
      <c r="E271" s="27"/>
      <c r="F271" s="27"/>
    </row>
    <row r="272" spans="1:6" ht="4.5" customHeight="1" x14ac:dyDescent="0.25">
      <c r="A272" s="66"/>
      <c r="B272" s="21"/>
      <c r="C272" s="21"/>
      <c r="D272" s="21"/>
      <c r="E272" s="21"/>
      <c r="F272" s="21"/>
    </row>
    <row r="273" spans="1:6" ht="75.75" customHeight="1" x14ac:dyDescent="0.25">
      <c r="A273" s="27" t="s">
        <v>180</v>
      </c>
      <c r="B273" s="27"/>
      <c r="C273" s="27"/>
      <c r="D273" s="27"/>
      <c r="E273" s="27"/>
      <c r="F273" s="27"/>
    </row>
    <row r="275" spans="1:6" x14ac:dyDescent="0.25">
      <c r="A275" s="10" t="s">
        <v>181</v>
      </c>
      <c r="B275" s="10"/>
      <c r="C275" s="10"/>
      <c r="D275" s="10"/>
      <c r="E275" s="10"/>
      <c r="F275" s="10"/>
    </row>
    <row r="277" spans="1:6" ht="45" customHeight="1" x14ac:dyDescent="0.25">
      <c r="A277" s="27" t="s">
        <v>182</v>
      </c>
      <c r="B277" s="27"/>
      <c r="C277" s="27"/>
      <c r="D277" s="27"/>
      <c r="E277" s="27"/>
      <c r="F277" s="27"/>
    </row>
    <row r="279" spans="1:6" x14ac:dyDescent="0.25">
      <c r="A279" s="27" t="s">
        <v>183</v>
      </c>
      <c r="B279" s="27"/>
      <c r="C279" s="27"/>
      <c r="D279" s="27"/>
      <c r="E279" s="27"/>
      <c r="F279" s="27"/>
    </row>
    <row r="281" spans="1:6" x14ac:dyDescent="0.25">
      <c r="C281" s="67" t="s">
        <v>184</v>
      </c>
    </row>
    <row r="283" spans="1:6" x14ac:dyDescent="0.25">
      <c r="D283" s="68" t="s">
        <v>185</v>
      </c>
    </row>
    <row r="285" spans="1:6" x14ac:dyDescent="0.25">
      <c r="B285" s="68" t="s">
        <v>186</v>
      </c>
    </row>
    <row r="287" spans="1:6" x14ac:dyDescent="0.25">
      <c r="C287" s="68" t="s">
        <v>187</v>
      </c>
    </row>
    <row r="289" spans="1:6" x14ac:dyDescent="0.25">
      <c r="B289" s="68" t="s">
        <v>188</v>
      </c>
      <c r="D289" s="68" t="s">
        <v>189</v>
      </c>
    </row>
    <row r="291" spans="1:6" ht="30" customHeight="1" x14ac:dyDescent="0.25">
      <c r="A291" s="27" t="s">
        <v>190</v>
      </c>
      <c r="B291" s="27"/>
      <c r="C291" s="27"/>
      <c r="D291" s="27"/>
      <c r="E291" s="27"/>
      <c r="F291" s="27"/>
    </row>
    <row r="292" spans="1:6" ht="10.5" customHeight="1" x14ac:dyDescent="0.25"/>
    <row r="293" spans="1:6" ht="90" customHeight="1" x14ac:dyDescent="0.25">
      <c r="A293" s="27" t="s">
        <v>191</v>
      </c>
      <c r="B293" s="27"/>
      <c r="C293" s="27"/>
      <c r="D293" s="27"/>
      <c r="E293" s="27"/>
      <c r="F293" s="27"/>
    </row>
    <row r="295" spans="1:6" x14ac:dyDescent="0.25">
      <c r="A295" s="10" t="s">
        <v>192</v>
      </c>
      <c r="B295" s="10"/>
      <c r="C295" s="10"/>
      <c r="D295" s="10"/>
      <c r="E295" s="10"/>
      <c r="F295" s="10"/>
    </row>
    <row r="297" spans="1:6" ht="30" customHeight="1" x14ac:dyDescent="0.25">
      <c r="A297" s="27" t="s">
        <v>193</v>
      </c>
      <c r="B297" s="27"/>
      <c r="C297" s="27"/>
      <c r="D297" s="27"/>
      <c r="E297" s="27"/>
      <c r="F297" s="27"/>
    </row>
    <row r="299" spans="1:6" ht="45" customHeight="1" x14ac:dyDescent="0.25">
      <c r="A299" s="27" t="s">
        <v>194</v>
      </c>
      <c r="B299" s="27"/>
      <c r="C299" s="27"/>
      <c r="D299" s="27"/>
      <c r="E299" s="27"/>
      <c r="F299" s="27"/>
    </row>
    <row r="301" spans="1:6" x14ac:dyDescent="0.25">
      <c r="A301" s="10" t="s">
        <v>195</v>
      </c>
      <c r="B301" s="10"/>
      <c r="C301" s="10"/>
      <c r="D301" s="10"/>
      <c r="E301" s="10"/>
      <c r="F301" s="10"/>
    </row>
    <row r="303" spans="1:6" ht="30" customHeight="1" x14ac:dyDescent="0.25">
      <c r="A303" s="27" t="s">
        <v>196</v>
      </c>
      <c r="B303" s="27"/>
      <c r="C303" s="27"/>
      <c r="D303" s="27"/>
      <c r="E303" s="27"/>
      <c r="F303" s="27"/>
    </row>
    <row r="304" spans="1:6" ht="7.5" customHeight="1" x14ac:dyDescent="0.25"/>
    <row r="305" spans="1:6" x14ac:dyDescent="0.25">
      <c r="A305" s="10" t="s">
        <v>197</v>
      </c>
      <c r="B305" s="10"/>
      <c r="C305" s="10"/>
      <c r="D305" s="10"/>
      <c r="E305" s="10"/>
      <c r="F305" s="10"/>
    </row>
    <row r="306" spans="1:6" ht="9.75" customHeight="1" x14ac:dyDescent="0.25"/>
    <row r="307" spans="1:6" ht="32.25" customHeight="1" x14ac:dyDescent="0.25">
      <c r="A307" s="27" t="s">
        <v>198</v>
      </c>
      <c r="B307" s="27"/>
      <c r="C307" s="27"/>
      <c r="D307" s="27"/>
      <c r="E307" s="27"/>
      <c r="F307" s="27"/>
    </row>
    <row r="308" spans="1:6" ht="10.5" customHeight="1" x14ac:dyDescent="0.25"/>
    <row r="309" spans="1:6" x14ac:dyDescent="0.25">
      <c r="A309" s="10" t="s">
        <v>199</v>
      </c>
      <c r="B309" s="10"/>
      <c r="C309" s="10"/>
      <c r="D309" s="10"/>
      <c r="E309" s="10"/>
      <c r="F309" s="10"/>
    </row>
    <row r="311" spans="1:6" ht="26.25" hidden="1" x14ac:dyDescent="0.25">
      <c r="A311" s="48" t="s">
        <v>200</v>
      </c>
      <c r="B311" s="69" t="s">
        <v>201</v>
      </c>
      <c r="C311" s="69"/>
      <c r="D311" s="48" t="s">
        <v>202</v>
      </c>
      <c r="E311" s="48" t="s">
        <v>203</v>
      </c>
      <c r="F311" s="69" t="s">
        <v>204</v>
      </c>
    </row>
    <row r="312" spans="1:6" hidden="1" x14ac:dyDescent="0.25">
      <c r="A312" s="70">
        <v>0</v>
      </c>
      <c r="B312" s="20">
        <v>0</v>
      </c>
      <c r="C312" s="20"/>
      <c r="D312" s="20">
        <v>0</v>
      </c>
      <c r="E312" s="20">
        <v>0</v>
      </c>
      <c r="F312" s="71">
        <f>B312-D312</f>
        <v>0</v>
      </c>
    </row>
    <row r="313" spans="1:6" ht="15.75" x14ac:dyDescent="0.25">
      <c r="A313" s="72" t="s">
        <v>205</v>
      </c>
      <c r="B313" s="73"/>
      <c r="C313" s="73"/>
      <c r="D313" s="74"/>
      <c r="E313" s="73"/>
      <c r="F313" s="73"/>
    </row>
    <row r="314" spans="1:6" ht="16.5" thickBot="1" x14ac:dyDescent="0.3">
      <c r="A314" s="73"/>
      <c r="B314" s="73"/>
      <c r="C314" s="73"/>
      <c r="D314" s="73"/>
      <c r="E314" s="73"/>
      <c r="F314" s="73"/>
    </row>
    <row r="315" spans="1:6" ht="31.5" x14ac:dyDescent="0.25">
      <c r="A315" s="75" t="s">
        <v>206</v>
      </c>
      <c r="B315" s="76" t="s">
        <v>207</v>
      </c>
      <c r="C315" s="76" t="s">
        <v>208</v>
      </c>
      <c r="D315" s="76" t="s">
        <v>209</v>
      </c>
      <c r="E315" s="76" t="s">
        <v>210</v>
      </c>
      <c r="F315" s="76" t="s">
        <v>211</v>
      </c>
    </row>
    <row r="316" spans="1:6" ht="15.75" customHeight="1" x14ac:dyDescent="0.25">
      <c r="A316" s="77" t="s">
        <v>212</v>
      </c>
      <c r="B316" s="78"/>
      <c r="C316" s="78"/>
      <c r="D316" s="78"/>
      <c r="E316" s="78"/>
      <c r="F316" s="79"/>
    </row>
    <row r="317" spans="1:6" ht="15.75" x14ac:dyDescent="0.25">
      <c r="A317" s="80">
        <v>9007778</v>
      </c>
      <c r="B317" s="81">
        <v>8931440.9000000004</v>
      </c>
      <c r="C317" s="81">
        <v>77748.639999999999</v>
      </c>
      <c r="D317" s="81">
        <v>103457.61</v>
      </c>
      <c r="E317" s="82"/>
      <c r="F317" s="81">
        <f>+B317-C317</f>
        <v>8853692.2599999998</v>
      </c>
    </row>
    <row r="318" spans="1:6" ht="15.75" customHeight="1" x14ac:dyDescent="0.25">
      <c r="A318" s="77" t="s">
        <v>212</v>
      </c>
      <c r="B318" s="78"/>
      <c r="C318" s="78"/>
      <c r="D318" s="78"/>
      <c r="E318" s="78"/>
      <c r="F318" s="79"/>
    </row>
    <row r="319" spans="1:6" ht="15.75" x14ac:dyDescent="0.25">
      <c r="A319" s="80">
        <v>4272768.79</v>
      </c>
      <c r="B319" s="81">
        <v>4272768.79</v>
      </c>
      <c r="C319" s="81">
        <v>0</v>
      </c>
      <c r="D319" s="81">
        <v>0</v>
      </c>
      <c r="E319" s="82"/>
      <c r="F319" s="81">
        <f>+B319-C319</f>
        <v>4272768.79</v>
      </c>
    </row>
    <row r="320" spans="1:6" ht="15.75" customHeight="1" x14ac:dyDescent="0.25">
      <c r="A320" s="77" t="s">
        <v>213</v>
      </c>
      <c r="B320" s="78"/>
      <c r="C320" s="78"/>
      <c r="D320" s="78"/>
      <c r="E320" s="78"/>
      <c r="F320" s="79"/>
    </row>
    <row r="321" spans="1:6" ht="16.5" thickBot="1" x14ac:dyDescent="0.3">
      <c r="A321" s="83">
        <v>4498851.01</v>
      </c>
      <c r="B321" s="83">
        <v>4498851.01</v>
      </c>
      <c r="C321" s="84">
        <v>0</v>
      </c>
      <c r="D321" s="84">
        <v>0</v>
      </c>
      <c r="E321" s="85">
        <v>0</v>
      </c>
      <c r="F321" s="84">
        <f>+B321-C321+E321</f>
        <v>4498851.01</v>
      </c>
    </row>
    <row r="322" spans="1:6" ht="16.5" thickBot="1" x14ac:dyDescent="0.3">
      <c r="A322" s="83">
        <f>+A317+A319+A321</f>
        <v>17779397.799999997</v>
      </c>
      <c r="B322" s="84">
        <f>+B317+B319+B321</f>
        <v>17703060.700000003</v>
      </c>
      <c r="C322" s="84">
        <v>12655262.66</v>
      </c>
      <c r="D322" s="84">
        <f>+D317+D319+D321</f>
        <v>103457.61</v>
      </c>
      <c r="E322" s="86"/>
      <c r="F322" s="84">
        <f>+F317+F319+F321</f>
        <v>17625312.060000002</v>
      </c>
    </row>
    <row r="323" spans="1:6" x14ac:dyDescent="0.25">
      <c r="A323" s="87"/>
      <c r="B323" s="88"/>
      <c r="C323" s="88"/>
      <c r="D323" s="88"/>
      <c r="E323" s="88"/>
      <c r="F323" s="89"/>
    </row>
    <row r="324" spans="1:6" x14ac:dyDescent="0.25">
      <c r="A324" s="10" t="s">
        <v>214</v>
      </c>
      <c r="B324" s="10"/>
      <c r="C324" s="10"/>
      <c r="D324" s="10"/>
      <c r="E324" s="10"/>
      <c r="F324" s="10"/>
    </row>
    <row r="326" spans="1:6" ht="30" customHeight="1" x14ac:dyDescent="0.25">
      <c r="A326" s="27" t="s">
        <v>215</v>
      </c>
      <c r="B326" s="27"/>
      <c r="C326" s="27"/>
      <c r="D326" s="27"/>
      <c r="E326" s="27"/>
      <c r="F326" s="27"/>
    </row>
    <row r="332" spans="1:6" x14ac:dyDescent="0.25">
      <c r="A332" s="90" t="s">
        <v>216</v>
      </c>
      <c r="B332" s="90"/>
      <c r="C332" s="56"/>
      <c r="D332" s="90" t="s">
        <v>217</v>
      </c>
      <c r="E332" s="90"/>
    </row>
    <row r="333" spans="1:6" x14ac:dyDescent="0.25">
      <c r="A333" s="90" t="str">
        <f>[1]machote!B11</f>
        <v>PRESIDENTE MUNICIPAL</v>
      </c>
      <c r="B333" s="90"/>
      <c r="C333" s="56"/>
      <c r="D333" s="90" t="str">
        <f>[1]machote!B12</f>
        <v>TESORERO MUNICIPAL</v>
      </c>
      <c r="E333" s="90"/>
    </row>
    <row r="336" spans="1:6" x14ac:dyDescent="0.25">
      <c r="A336" s="90" t="s">
        <v>218</v>
      </c>
      <c r="B336" s="90"/>
      <c r="C336" s="90"/>
      <c r="D336" s="90"/>
      <c r="E336" s="90"/>
    </row>
    <row r="337" spans="1:5" x14ac:dyDescent="0.25">
      <c r="A337" s="56"/>
      <c r="B337" s="56"/>
      <c r="C337" s="56"/>
      <c r="D337" s="56"/>
      <c r="E337" s="56"/>
    </row>
    <row r="340" spans="1:5" x14ac:dyDescent="0.25">
      <c r="A340" s="90" t="s">
        <v>219</v>
      </c>
      <c r="B340" s="90"/>
      <c r="C340" s="56"/>
      <c r="D340" s="90" t="s">
        <v>220</v>
      </c>
      <c r="E340" s="90"/>
    </row>
    <row r="341" spans="1:5" x14ac:dyDescent="0.25">
      <c r="A341" s="90" t="str">
        <f>+[1]machote!B13</f>
        <v>SINDICA</v>
      </c>
      <c r="B341" s="90"/>
      <c r="C341" s="56"/>
      <c r="D341" s="90" t="str">
        <f>+[1]machote!B14</f>
        <v>REGIDORA</v>
      </c>
      <c r="E341" s="90"/>
    </row>
  </sheetData>
  <mergeCells count="155">
    <mergeCell ref="A336:E336"/>
    <mergeCell ref="A340:B340"/>
    <mergeCell ref="D340:E340"/>
    <mergeCell ref="A341:B341"/>
    <mergeCell ref="D341:E341"/>
    <mergeCell ref="A324:F324"/>
    <mergeCell ref="A326:F326"/>
    <mergeCell ref="A332:B332"/>
    <mergeCell ref="D332:E332"/>
    <mergeCell ref="A333:B333"/>
    <mergeCell ref="D333:E333"/>
    <mergeCell ref="A305:F305"/>
    <mergeCell ref="A307:F307"/>
    <mergeCell ref="A309:F309"/>
    <mergeCell ref="A316:F316"/>
    <mergeCell ref="A318:F318"/>
    <mergeCell ref="A320:F320"/>
    <mergeCell ref="A293:F293"/>
    <mergeCell ref="A295:F295"/>
    <mergeCell ref="A297:F297"/>
    <mergeCell ref="A299:F299"/>
    <mergeCell ref="A301:F301"/>
    <mergeCell ref="A303:F303"/>
    <mergeCell ref="A271:F271"/>
    <mergeCell ref="A273:F273"/>
    <mergeCell ref="A275:F275"/>
    <mergeCell ref="A277:F277"/>
    <mergeCell ref="A279:F279"/>
    <mergeCell ref="A291:F291"/>
    <mergeCell ref="A259:F259"/>
    <mergeCell ref="A261:F261"/>
    <mergeCell ref="A263:F263"/>
    <mergeCell ref="A265:F265"/>
    <mergeCell ref="A267:F267"/>
    <mergeCell ref="A269:F269"/>
    <mergeCell ref="A247:F247"/>
    <mergeCell ref="A249:F249"/>
    <mergeCell ref="A251:F251"/>
    <mergeCell ref="A253:F253"/>
    <mergeCell ref="A255:F255"/>
    <mergeCell ref="A257:F257"/>
    <mergeCell ref="A233:F233"/>
    <mergeCell ref="A236:F236"/>
    <mergeCell ref="A238:F238"/>
    <mergeCell ref="A240:F240"/>
    <mergeCell ref="A242:F242"/>
    <mergeCell ref="A245:F245"/>
    <mergeCell ref="B224:D224"/>
    <mergeCell ref="B225:D225"/>
    <mergeCell ref="B226:D226"/>
    <mergeCell ref="B227:D227"/>
    <mergeCell ref="B228:D228"/>
    <mergeCell ref="B229:D229"/>
    <mergeCell ref="B217:D217"/>
    <mergeCell ref="B218:D218"/>
    <mergeCell ref="B219:D219"/>
    <mergeCell ref="B220:D220"/>
    <mergeCell ref="B222:D222"/>
    <mergeCell ref="B223:D223"/>
    <mergeCell ref="A194:F194"/>
    <mergeCell ref="A196:F196"/>
    <mergeCell ref="A210:F210"/>
    <mergeCell ref="A213:F213"/>
    <mergeCell ref="B215:D215"/>
    <mergeCell ref="B216:D216"/>
    <mergeCell ref="B160:D160"/>
    <mergeCell ref="A164:F164"/>
    <mergeCell ref="A168:F168"/>
    <mergeCell ref="A174:F174"/>
    <mergeCell ref="A177:F177"/>
    <mergeCell ref="A179:F179"/>
    <mergeCell ref="B154:D154"/>
    <mergeCell ref="B155:D155"/>
    <mergeCell ref="B156:D156"/>
    <mergeCell ref="B157:D157"/>
    <mergeCell ref="B158:D158"/>
    <mergeCell ref="B159:D159"/>
    <mergeCell ref="B143:D143"/>
    <mergeCell ref="A149:F149"/>
    <mergeCell ref="B150:D150"/>
    <mergeCell ref="B151:D151"/>
    <mergeCell ref="B152:D152"/>
    <mergeCell ref="B153:D153"/>
    <mergeCell ref="B137:D137"/>
    <mergeCell ref="B138:D138"/>
    <mergeCell ref="B139:D139"/>
    <mergeCell ref="B140:D140"/>
    <mergeCell ref="B141:D141"/>
    <mergeCell ref="B142:D142"/>
    <mergeCell ref="A127:F127"/>
    <mergeCell ref="A131:F131"/>
    <mergeCell ref="A133:F133"/>
    <mergeCell ref="B134:D134"/>
    <mergeCell ref="B135:D135"/>
    <mergeCell ref="B136:D136"/>
    <mergeCell ref="A111:E111"/>
    <mergeCell ref="A114:E114"/>
    <mergeCell ref="A116:E116"/>
    <mergeCell ref="A117:E117"/>
    <mergeCell ref="A121:F121"/>
    <mergeCell ref="A123:F123"/>
    <mergeCell ref="A96:E96"/>
    <mergeCell ref="A98:F98"/>
    <mergeCell ref="A101:E101"/>
    <mergeCell ref="A104:F104"/>
    <mergeCell ref="A107:B107"/>
    <mergeCell ref="A109:E109"/>
    <mergeCell ref="B84:D84"/>
    <mergeCell ref="B85:D85"/>
    <mergeCell ref="B86:D86"/>
    <mergeCell ref="A88:E88"/>
    <mergeCell ref="A89:E89"/>
    <mergeCell ref="A91:E91"/>
    <mergeCell ref="A78:E78"/>
    <mergeCell ref="A79:E79"/>
    <mergeCell ref="A80:E80"/>
    <mergeCell ref="A81:E81"/>
    <mergeCell ref="A82:F82"/>
    <mergeCell ref="A83:F83"/>
    <mergeCell ref="A65:E65"/>
    <mergeCell ref="A66:E66"/>
    <mergeCell ref="A68:F68"/>
    <mergeCell ref="A74:E74"/>
    <mergeCell ref="A76:E76"/>
    <mergeCell ref="A77:E77"/>
    <mergeCell ref="A55:E55"/>
    <mergeCell ref="A59:E59"/>
    <mergeCell ref="A61:E61"/>
    <mergeCell ref="A62:E62"/>
    <mergeCell ref="A63:E63"/>
    <mergeCell ref="A64:E64"/>
    <mergeCell ref="A48:E48"/>
    <mergeCell ref="A49:E49"/>
    <mergeCell ref="A50:F50"/>
    <mergeCell ref="A52:E52"/>
    <mergeCell ref="A53:E53"/>
    <mergeCell ref="A54:E54"/>
    <mergeCell ref="A37:E37"/>
    <mergeCell ref="A38:F38"/>
    <mergeCell ref="A40:E40"/>
    <mergeCell ref="A42:E42"/>
    <mergeCell ref="A43:E43"/>
    <mergeCell ref="A44:E44"/>
    <mergeCell ref="B21:D21"/>
    <mergeCell ref="A23:E23"/>
    <mergeCell ref="A24:E24"/>
    <mergeCell ref="A33:E33"/>
    <mergeCell ref="A35:E35"/>
    <mergeCell ref="A36:E36"/>
    <mergeCell ref="B4:E4"/>
    <mergeCell ref="A5:F5"/>
    <mergeCell ref="A10:F10"/>
    <mergeCell ref="A17:E17"/>
    <mergeCell ref="A19:E19"/>
    <mergeCell ref="A20:E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TESORERIA1</dc:creator>
  <cp:lastModifiedBy>TESORERIA1</cp:lastModifiedBy>
  <dcterms:created xsi:type="dcterms:W3CDTF">2018-02-22T23:06:43Z</dcterms:created>
  <dcterms:modified xsi:type="dcterms:W3CDTF">2018-02-22T23:07:21Z</dcterms:modified>
</cp:coreProperties>
</file>